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436\Documents\zaisei\11_財政状況資料集\R05決算\01_初回\03_提出\"/>
    </mc:Choice>
  </mc:AlternateContent>
  <xr:revisionPtr revIDLastSave="0" documentId="13_ncr:1_{C9994EC7-D765-45D8-BC3D-7CC085B2E30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l="1"/>
  <c r="AP88" i="12"/>
  <c r="AF88" i="12"/>
  <c r="AU63" i="12"/>
  <c r="AP63" i="12"/>
  <c r="AP23" i="12"/>
  <c r="AF23" i="12"/>
  <c r="AA23" i="12"/>
  <c r="V23" i="12"/>
  <c r="Q23" i="12"/>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W34" i="10"/>
  <c r="BW35" i="10" s="1"/>
  <c r="BW36" i="10" s="1"/>
  <c r="BW37" i="10" s="1"/>
  <c r="BW38" i="10" s="1"/>
  <c r="BW39" i="10" s="1"/>
  <c r="BW40" i="10" s="1"/>
  <c r="BW41" i="10" s="1"/>
  <c r="BW42" i="10" s="1"/>
  <c r="BW43" i="10" s="1"/>
  <c r="U34" i="10"/>
  <c r="U35" i="10" s="1"/>
  <c r="U36" i="10" s="1"/>
  <c r="C34" i="10"/>
  <c r="CO34" i="10" l="1"/>
  <c r="CO35" i="10" s="1"/>
  <c r="AM34" i="10"/>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<sst xmlns="http://schemas.openxmlformats.org/spreadsheetml/2006/main" count="1078" uniqueCount="567">
  <si>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</si>
  <si>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</si>
  <si>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</si>
  <si>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</si>
  <si>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</si>
  <si>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</si>
  <si>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</si>
  <si>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</si>
  <si>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</si>
  <si>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</si>
  <si>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</si>
  <si>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</si>
  <si>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</si>
  <si>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</si>
  <si>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</si>
  <si>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</si>
  <si>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</si>
  <si>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</si>
  <si>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</si>
  <si>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</si>
  <si>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</si>
  <si>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</si>
  <si>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</si>
  <si>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</si>
  <si>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</si>
  <si>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</si>
  <si>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</si>
  <si>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</si>
  <si>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</si>
  <si>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</si>
  <si>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</si>
  <si>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</si>
  <si>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</si>
  <si>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</si>
  <si>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</si>
  <si>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</si>
  <si>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</si>
  <si>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</si>
  <si>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</si>
  <si>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</si>
  <si>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</si>
  <si>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</si>
  <si>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</si>
  <si>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</si>
  <si>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</si>
  <si>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</si>
  <si>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</si>
  <si>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</si>
  <si>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</si>
  <si>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</si>
  <si>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</si>
  <si>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</si>
  <si>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</si>
  <si>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</si>
  <si>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</si>
  <si>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</si>
  <si>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</si>
  <si>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</si>
  <si>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</si>
  <si>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</si>
  <si>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</si>
  <si>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</si>
  <si>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</si>
  <si>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</si>
  <si>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</si>
  <si>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</si>
  <si>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</si>
  <si>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</si>
  <si>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</si>
  <si>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</si>
  <si>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</si>
  <si>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</si>
  <si>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</si>
  <si>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</si>
  <si>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</si>
  <si>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</si>
  <si>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</si>
  <si>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</si>
  <si>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</si>
  <si>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</si>
  <si>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</si>
  <si>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</si>
  <si>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</si>
  <si>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</si>
  <si>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</si>
  <si>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</si>
  <si>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</si>
  <si>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</si>
  <si>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</si>
  <si>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</si>
  <si>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</si>
  <si>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</si>
  <si>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</si>
  <si>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</si>
  <si>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</si>
  <si>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</si>
  <si>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</si>
  <si>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</si>
  <si>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</si>
  <si>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</si>
  <si>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</si>
  <si>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</si>
  <si>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</si>
  <si>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</si>
  <si>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</si>
  <si>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</si>
  <si>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</si>
  <si>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</si>
  <si>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</si>
  <si>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</si>
  <si>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</si>
  <si>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</si>
  <si>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</si>
  <si>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</si>
  <si>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</si>
  <si>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</si>
  <si>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</si>
  <si>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</si>
  <si>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</si>
  <si>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</si>
  <si>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</si>
  <si>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</si>
  <si>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</si>
  <si>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</si>
  <si>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</si>
  <si>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</si>
  <si>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</si>
  <si>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</si>
  <si>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</si>
  <si>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</si>
  <si>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</si>
  <si>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</si>
  <si>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</si>
  <si>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</si>
  <si>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</si>
  <si>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</si>
  <si>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</si>
  <si>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</si>
  <si>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</si>
  <si>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</si>
  <si>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</si>
  <si>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</si>
  <si>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</si>
  <si>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</si>
  <si>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</si>
  <si>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</si>
  <si>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</si>
  <si>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</si>
  <si>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</si>
  <si>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</si>
  <si>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</si>
  <si>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</si>
  <si>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</si>
  <si>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</si>
  <si>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</si>
  <si>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</si>
  <si>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</si>
  <si>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</si>
  <si>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</si>
  <si>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</si>
  <si>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</si>
  <si>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</si>
  <si>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</si>
  <si>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</si>
  <si>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</si>
  <si>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</si>
  <si>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</si>
  <si>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</si>
  <si>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</si>
  <si>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</si>
  <si>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</si>
  <si>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</si>
  <si>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</si>
  <si>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</si>
  <si>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</si>
  <si>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</si>
  <si>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</si>
  <si>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</si>
  <si>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</si>
  <si>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</si>
  <si>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</si>
  <si>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</si>
  <si>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</si>
  <si>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</si>
  <si>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</si>
  <si>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</si>
  <si>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</si>
  <si>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</si>
  <si>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</si>
  <si>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</si>
  <si>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</si>
  <si>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</si>
  <si>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</si>
  <si>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</si>
  <si>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</si>
  <si>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</si>
  <si>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</si>
  <si>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</si>
  <si>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</si>
  <si>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</si>
  <si>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</si>
  <si>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</si>
  <si>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</si>
  <si>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福島県桑折町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</si>
  <si>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</si>
  <si>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</si>
  <si>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</si>
  <si>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</si>
  <si>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</si>
  <si>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</si>
  <si>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</si>
  <si>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</si>
  <si>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</si>
  <si>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</si>
  <si>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</si>
  <si>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</si>
  <si>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</si>
  <si>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</si>
  <si>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</si>
  <si>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</si>
  <si>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</si>
  <si>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</si>
  <si>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</si>
  <si>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</si>
  <si>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</si>
  <si>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</si>
  <si>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</si>
  <si>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</si>
  <si>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</si>
  <si>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</si>
  <si>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</si>
  <si>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</si>
  <si>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</si>
  <si>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</si>
  <si>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</si>
  <si>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</si>
  <si>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</si>
  <si>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</si>
  <si>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</si>
  <si>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</si>
  <si>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</si>
  <si>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</si>
  <si>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</si>
  <si>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</si>
  <si>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</si>
  <si>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</si>
  <si>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</si>
  <si>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</si>
  <si>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</si>
  <si>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</si>
  <si>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</si>
  <si>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</si>
  <si>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</si>
  <si>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</si>
  <si>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</si>
  <si>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</si>
  <si>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</si>
  <si>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</si>
  <si>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</si>
  <si>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</si>
  <si>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</si>
  <si>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</si>
  <si>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</si>
  <si>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</si>
  <si>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</si>
  <si>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</si>
  <si>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</si>
  <si>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</si>
  <si>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</si>
  <si>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</si>
  <si>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</si>
  <si>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</si>
  <si>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</si>
  <si>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</si>
  <si>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</si>
  <si>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</si>
  <si>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</si>
  <si>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</si>
  <si>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</si>
  <si>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</si>
  <si>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</si>
  <si>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</si>
  <si>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</si>
  <si>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</si>
  <si>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</si>
  <si>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</si>
  <si>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</si>
  <si>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</si>
  <si>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</si>
  <si>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</si>
  <si>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</si>
  <si>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</si>
  <si>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</si>
  <si>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</si>
  <si>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</si>
  <si>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</si>
  <si>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</si>
  <si>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</si>
  <si>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</si>
  <si>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</si>
  <si>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</si>
  <si>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</si>
  <si>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</si>
  <si>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</si>
  <si>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</si>
  <si>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</si>
  <si>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</si>
  <si>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</si>
  <si>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</si>
  <si>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</si>
  <si>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</si>
  <si>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</si>
  <si>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</si>
  <si>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</si>
  <si>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</si>
  <si>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</si>
  <si>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</si>
  <si>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</si>
  <si>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</si>
  <si>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</si>
  <si>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</si>
  <si>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</si>
  <si>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</si>
  <si>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</si>
  <si>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</si>
  <si>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</si>
  <si>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</si>
  <si>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</si>
  <si>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</si>
  <si>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</si>
  <si>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</si>
  <si>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</si>
  <si>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</si>
  <si>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</si>
  <si>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</si>
  <si>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</si>
  <si>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</si>
  <si>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</si>
  <si>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</si>
  <si>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</si>
  <si>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</si>
  <si>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</si>
  <si>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</si>
  <si>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</si>
  <si>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</si>
  <si>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</si>
  <si>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</si>
  <si>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</si>
  <si>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</si>
  <si>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</si>
  <si>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</si>
  <si>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</si>
  <si>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</si>
  <si>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</si>
  <si>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福島県桑折町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</si>
  <si>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</si>
  <si>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</si>
  <si>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</si>
  <si>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</si>
  <si>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</si>
  <si>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</si>
  <si>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</si>
  <si>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</si>
  <si>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</si>
  <si>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</si>
  <si>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</si>
  <si>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</si>
  <si>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</si>
  <si>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</si>
  <si>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</si>
  <si>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</si>
  <si>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</si>
  <si>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</si>
  <si>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</si>
  <si>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</si>
  <si>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</si>
  <si>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</si>
  <si>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</si>
  <si>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</si>
  <si>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</si>
  <si>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</si>
  <si>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</si>
  <si>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</si>
  <si>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</si>
  <si>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</si>
  <si>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</si>
  <si>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</si>
  <si>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</si>
  <si>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</si>
  <si>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</si>
  <si>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</si>
  <si>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</si>
  <si>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</si>
  <si>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</si>
  <si>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</si>
  <si>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</si>
  <si>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</si>
  <si>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</si>
  <si>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</si>
  <si>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</si>
  <si>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</si>
  <si>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</si>
  <si>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</si>
  <si>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</si>
  <si>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</si>
  <si>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</si>
  <si>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</si>
  <si>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</si>
  <si>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</si>
  <si>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</si>
  <si>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</si>
  <si>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</si>
  <si>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</si>
  <si>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</si>
  <si>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</si>
  <si>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</si>
  <si>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</si>
  <si>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</si>
  <si>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</si>
  <si>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</si>
  <si>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</si>
  <si>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</si>
  <si>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</si>
  <si>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</si>
  <si>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</si>
  <si>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</si>
  <si>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</si>
  <si>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</si>
  <si>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</si>
  <si>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</si>
  <si>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</si>
  <si>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</si>
  <si>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</si>
  <si>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</si>
  <si>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</si>
  <si>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</si>
  <si>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</si>
  <si>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</si>
  <si>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</si>
  <si>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</si>
  <si>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</si>
  <si>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</si>
  <si>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</si>
  <si>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</si>
  <si>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</si>
  <si>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</si>
  <si>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</si>
  <si>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</si>
  <si>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</si>
  <si>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</si>
  <si>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</si>
  <si>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</si>
  <si>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</si>
  <si>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</si>
  <si>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</si>
  <si>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</si>
  <si>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</si>
  <si>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</si>
  <si>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</si>
  <si>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</si>
  <si>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</si>
  <si>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</si>
  <si>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</si>
  <si>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</si>
  <si>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</si>
  <si>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</si>
  <si>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</si>
  <si>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</si>
  <si>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</si>
  <si>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</si>
  <si>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</si>
  <si>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</si>
  <si>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</si>
  <si>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</si>
  <si>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</si>
  <si>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</si>
  <si>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</si>
  <si>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</si>
  <si>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</si>
  <si>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</si>
  <si>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</si>
  <si>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</si>
  <si>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</si>
  <si>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</si>
  <si>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</si>
  <si>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</si>
  <si>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</si>
  <si>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</si>
  <si>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</si>
  <si>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</si>
  <si>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</si>
  <si>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</si>
  <si>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</si>
  <si>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</si>
  <si>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</si>
  <si>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</si>
  <si>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</si>
  <si>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</si>
  <si>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</si>
  <si>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</si>
  <si>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</si>
  <si>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</si>
  <si>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</si>
  <si>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</si>
  <si>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</si>
  <si>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</si>
  <si>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</si>
  <si>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</si>
  <si>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</si>
  <si>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</si>
  <si>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</si>
  <si>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</si>
  <si>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</si>
  <si>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</si>
  <si>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</si>
  <si>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</si>
  <si>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</si>
  <si>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</si>
  <si>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</si>
  <si>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</si>
  <si>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</si>
  <si>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</si>
  <si>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</si>
  <si>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</si>
  <si>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</si>
  <si>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</si>
  <si>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</si>
  <si>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</si>
  <si>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</si>
  <si>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</si>
  <si>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3.18</t>
  </si>
  <si>
    <t>▲ 2.41</t>
  </si>
  <si>
    <t>▲ 3.95</t>
  </si>
  <si>
    <t>▲ 7.36</t>
  </si>
  <si>
    <t>水道事業会計</t>
  </si>
  <si>
    <t>介護保険特別会計（保険事業勘定）</t>
  </si>
  <si>
    <t>一般会計</t>
  </si>
  <si>
    <t>国民健康保険特別会計（事業勘定）</t>
  </si>
  <si>
    <t>公共下水道事業特別会計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</si>
  <si>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</si>
  <si>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</si>
  <si>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</si>
  <si>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</si>
  <si>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</si>
  <si>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</si>
  <si>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</si>
  <si>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</si>
  <si>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(一財)桑折町振興公社</t>
  </si>
  <si>
    <t>福島地方土地開発公社</t>
  </si>
  <si>
    <t>公立藤田病院組合 病院事業会計</t>
  </si>
  <si>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</si>
  <si>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</si>
  <si>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</si>
  <si>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</si>
  <si>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福島地方水道企業団会計</t>
  </si>
  <si>
    <t>福島県後期高齢者医療広域連合 一般会計</t>
  </si>
  <si>
    <t>福島県後期高齢者医療広域連合 後期高齢者医療特別会計</t>
  </si>
  <si>
    <t>ふれあい福祉基金</t>
  </si>
  <si>
    <t>文教施設建設基金</t>
  </si>
  <si>
    <t>がんばるふるさと・桑折応援基金</t>
  </si>
  <si>
    <t>公共施設維持管理基金</t>
  </si>
  <si>
    <t>ふるさと振興基金</t>
  </si>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</sst>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97DA-454F-BB14-3A4BF24A9A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105575</c:v>
                </c:pt>
                <c:pt idx="1">
                  <c:v>167724</c:v>
                </c:pt>
                <c:pt idx="2">
                  <c:v>27574</c:v>
                </c:pt>
                <c:pt idx="3">
                  <c:v>58428</c:v>
                </c:pt>
                <c:pt idx="4">
                  <c:v>40509</c:v>
                </c:pt>
              </c:numCache>
            </c:numRef>
          </c:val>
          <c:smooth val="0"/>
          <c:extLst>
            <c:ext xmlns:c16="http://schemas.microsoft.com/office/drawing/2014/chart" uri="{C3380CC4-5D6E-409C-BE32-E72D297353CC}">
              <c16:uniqueId val="{00000001-97DA-454F-BB14-3A4BF24A9A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9.11</c:v>
                </c:pt>
                <c:pt idx="1">
                  <c:v>6.12</c:v>
                </c:pt>
                <c:pt idx="2">
                  <c:v>15.13</c:v>
                </c:pt>
                <c:pt idx="3">
                  <c:v>11.52</c:v>
                </c:pt>
                <c:pt idx="4">
                  <c:v>3.98</c:v>
                </c:pt>
              </c:numCache>
            </c:numRef>
          </c:val>
          <c:extLst>
            <c:ext xmlns:c16="http://schemas.microsoft.com/office/drawing/2014/chart" uri="{C3380CC4-5D6E-409C-BE32-E72D297353CC}">
              <c16:uniqueId val="{00000000-6AE5-4057-9BE1-3AA773A1DB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24.84</c:v>
                </c:pt>
                <c:pt idx="1">
                  <c:v>27.83</c:v>
                </c:pt>
                <c:pt idx="2">
                  <c:v>29.13</c:v>
                </c:pt>
                <c:pt idx="3">
                  <c:v>37.72</c:v>
                </c:pt>
                <c:pt idx="4">
                  <c:v>43.03</c:v>
                </c:pt>
              </c:numCache>
            </c:numRef>
          </c:val>
          <c:extLst>
            <c:ext xmlns:c16="http://schemas.microsoft.com/office/drawing/2014/chart" uri="{C3380CC4-5D6E-409C-BE32-E72D297353CC}">
              <c16:uniqueId val="{00000001-6AE5-4057-9BE1-3AA773A1DB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-3.18</c:v>
                </c:pt>
                <c:pt idx="1">
                  <c:v>-2.41</c:v>
                </c:pt>
                <c:pt idx="2">
                  <c:v>9.42</c:v>
                </c:pt>
                <c:pt idx="3">
                  <c:v>-3.95</c:v>
                </c:pt>
                <c:pt idx="4">
                  <c:v>-7.36</c:v>
                </c:pt>
              </c:numCache>
            </c:numRef>
          </c:val>
          <c:smooth val="0"/>
          <c:extLst>
            <c:ext xmlns:c16="http://schemas.microsoft.com/office/drawing/2014/chart" uri="{C3380CC4-5D6E-409C-BE32-E72D297353CC}">
              <c16:uniqueId val="{00000002-6AE5-4057-9BE1-3AA773A1DB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FC-4FFA-8C5A-3D7671134C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FC-4FFA-8C5A-3D7671134C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FC-4FFA-8C5A-3D7671134C6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2FC-4FFA-8C5A-3D7671134C6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0.05</c:v>
                </c:pt>
                <c:pt idx="6">
                  <c:v>#N/A</c:v>
                </c:pt>
                <c:pt idx="7">
                  <c:v>0.13</c:v>
                </c:pt>
                <c:pt idx="8">
                  <c:v>#N/A</c:v>
                </c:pt>
                <c:pt idx="9">
                  <c:v>0.01</c:v>
                </c:pt>
              </c:numCache>
            </c:numRef>
          </c:val>
          <c:extLst>
            <c:ext xmlns:c16="http://schemas.microsoft.com/office/drawing/2014/chart" uri="{C3380CC4-5D6E-409C-BE32-E72D297353CC}">
              <c16:uniqueId val="{00000004-E2FC-4FFA-8C5A-3D7671134C6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0.27</c:v>
                </c:pt>
                <c:pt idx="4">
                  <c:v>#N/A</c:v>
                </c:pt>
                <c:pt idx="5">
                  <c:v>0.57999999999999996</c:v>
                </c:pt>
                <c:pt idx="6">
                  <c:v>#N/A</c:v>
                </c:pt>
                <c:pt idx="7">
                  <c:v>0.37</c:v>
                </c:pt>
                <c:pt idx="8">
                  <c:v>#N/A</c:v>
                </c:pt>
                <c:pt idx="9">
                  <c:v>0.85</c:v>
                </c:pt>
              </c:numCache>
            </c:numRef>
          </c:val>
          <c:extLst>
            <c:ext xmlns:c16="http://schemas.microsoft.com/office/drawing/2014/chart" uri="{C3380CC4-5D6E-409C-BE32-E72D297353CC}">
              <c16:uniqueId val="{00000005-E2FC-4FFA-8C5A-3D7671134C6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1.23</c:v>
                </c:pt>
                <c:pt idx="2">
                  <c:v>#N/A</c:v>
                </c:pt>
                <c:pt idx="3">
                  <c:v>1.4</c:v>
                </c:pt>
                <c:pt idx="4">
                  <c:v>#N/A</c:v>
                </c:pt>
                <c:pt idx="5">
                  <c:v>1.07</c:v>
                </c:pt>
                <c:pt idx="6">
                  <c:v>#N/A</c:v>
                </c:pt>
                <c:pt idx="7">
                  <c:v>1.38</c:v>
                </c:pt>
                <c:pt idx="8">
                  <c:v>#N/A</c:v>
                </c:pt>
                <c:pt idx="9">
                  <c:v>1.45</c:v>
                </c:pt>
              </c:numCache>
            </c:numRef>
          </c:val>
          <c:extLst>
            <c:ext xmlns:c16="http://schemas.microsoft.com/office/drawing/2014/chart" uri="{C3380CC4-5D6E-409C-BE32-E72D297353CC}">
              <c16:uniqueId val="{00000006-E2FC-4FFA-8C5A-3D7671134C6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10.96</c:v>
                </c:pt>
                <c:pt idx="2">
                  <c:v>#N/A</c:v>
                </c:pt>
                <c:pt idx="3">
                  <c:v>6.12</c:v>
                </c:pt>
                <c:pt idx="4">
                  <c:v>#N/A</c:v>
                </c:pt>
                <c:pt idx="5">
                  <c:v>15.12</c:v>
                </c:pt>
                <c:pt idx="6">
                  <c:v>#N/A</c:v>
                </c:pt>
                <c:pt idx="7">
                  <c:v>11.52</c:v>
                </c:pt>
                <c:pt idx="8">
                  <c:v>#N/A</c:v>
                </c:pt>
                <c:pt idx="9">
                  <c:v>3.97</c:v>
                </c:pt>
              </c:numCache>
            </c:numRef>
          </c:val>
          <c:extLst>
            <c:ext xmlns:c16="http://schemas.microsoft.com/office/drawing/2014/chart" uri="{C3380CC4-5D6E-409C-BE32-E72D297353CC}">
              <c16:uniqueId val="{00000007-E2FC-4FFA-8C5A-3D7671134C6C}"/>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1.1100000000000001</c:v>
                </c:pt>
                <c:pt idx="2">
                  <c:v>#N/A</c:v>
                </c:pt>
                <c:pt idx="3">
                  <c:v>1.25</c:v>
                </c:pt>
                <c:pt idx="4">
                  <c:v>#N/A</c:v>
                </c:pt>
                <c:pt idx="5">
                  <c:v>1.63</c:v>
                </c:pt>
                <c:pt idx="6">
                  <c:v>#N/A</c:v>
                </c:pt>
                <c:pt idx="7">
                  <c:v>4.0999999999999996</c:v>
                </c:pt>
                <c:pt idx="8">
                  <c:v>#N/A</c:v>
                </c:pt>
                <c:pt idx="9">
                  <c:v>4.53</c:v>
                </c:pt>
              </c:numCache>
            </c:numRef>
          </c:val>
          <c:extLst>
            <c:ext xmlns:c16="http://schemas.microsoft.com/office/drawing/2014/chart" uri="{C3380CC4-5D6E-409C-BE32-E72D297353CC}">
              <c16:uniqueId val="{00000008-E2FC-4FFA-8C5A-3D7671134C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15.9</c:v>
                </c:pt>
                <c:pt idx="2">
                  <c:v>#N/A</c:v>
                </c:pt>
                <c:pt idx="3">
                  <c:v>16.46</c:v>
                </c:pt>
                <c:pt idx="4">
                  <c:v>#N/A</c:v>
                </c:pt>
                <c:pt idx="5">
                  <c:v>15.9</c:v>
                </c:pt>
                <c:pt idx="6">
                  <c:v>#N/A</c:v>
                </c:pt>
                <c:pt idx="7">
                  <c:v>16.760000000000002</c:v>
                </c:pt>
                <c:pt idx="8">
                  <c:v>#N/A</c:v>
                </c:pt>
                <c:pt idx="9">
                  <c:v>17.89</c:v>
                </c:pt>
              </c:numCache>
            </c:numRef>
          </c:val>
          <c:extLst>
            <c:ext xmlns:c16="http://schemas.microsoft.com/office/drawing/2014/chart" uri="{C3380CC4-5D6E-409C-BE32-E72D297353CC}">
              <c16:uniqueId val="{00000009-E2FC-4FFA-8C5A-3D7671134C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364</c:v>
                </c:pt>
                <c:pt idx="5">
                  <c:v>379</c:v>
                </c:pt>
                <c:pt idx="8">
                  <c:v>386</c:v>
                </c:pt>
                <c:pt idx="11">
                  <c:v>388</c:v>
                </c:pt>
                <c:pt idx="14">
                  <c:v>398</c:v>
                </c:pt>
              </c:numCache>
            </c:numRef>
          </c:val>
          <c:extLst>
            <c:ext xmlns:c16="http://schemas.microsoft.com/office/drawing/2014/chart" uri="{C3380CC4-5D6E-409C-BE32-E72D297353CC}">
              <c16:uniqueId val="{00000000-80F3-40FE-A448-CD92953C26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F3-40FE-A448-CD92953C26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F3-40FE-A448-CD92953C26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76</c:v>
                </c:pt>
                <c:pt idx="6">
                  <c:v>75</c:v>
                </c:pt>
                <c:pt idx="9">
                  <c:v>82</c:v>
                </c:pt>
                <c:pt idx="12">
                  <c:v>82</c:v>
                </c:pt>
              </c:numCache>
            </c:numRef>
          </c:val>
          <c:extLst>
            <c:ext xmlns:c16="http://schemas.microsoft.com/office/drawing/2014/chart" uri="{C3380CC4-5D6E-409C-BE32-E72D297353CC}">
              <c16:uniqueId val="{00000003-80F3-40FE-A448-CD92953C26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c:v>
                </c:pt>
                <c:pt idx="3">
                  <c:v>146</c:v>
                </c:pt>
                <c:pt idx="6">
                  <c:v>159</c:v>
                </c:pt>
                <c:pt idx="9">
                  <c:v>161</c:v>
                </c:pt>
                <c:pt idx="12">
                  <c:v>160</c:v>
                </c:pt>
              </c:numCache>
            </c:numRef>
          </c:val>
          <c:extLst>
            <c:ext xmlns:c16="http://schemas.microsoft.com/office/drawing/2014/chart" uri="{C3380CC4-5D6E-409C-BE32-E72D297353CC}">
              <c16:uniqueId val="{00000004-80F3-40FE-A448-CD92953C26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F3-40FE-A448-CD92953C26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F3-40FE-A448-CD92953C26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424</c:v>
                </c:pt>
                <c:pt idx="3">
                  <c:v>451</c:v>
                </c:pt>
                <c:pt idx="6">
                  <c:v>468</c:v>
                </c:pt>
                <c:pt idx="9">
                  <c:v>473</c:v>
                </c:pt>
                <c:pt idx="12">
                  <c:v>486</c:v>
                </c:pt>
              </c:numCache>
            </c:numRef>
          </c:val>
          <c:extLst>
            <c:ext xmlns:c16="http://schemas.microsoft.com/office/drawing/2014/chart" uri="{C3380CC4-5D6E-409C-BE32-E72D297353CC}">
              <c16:uniqueId val="{00000007-80F3-40FE-A448-CD92953C26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297</c:v>
                </c:pt>
                <c:pt idx="2">
                  <c:v>#N/A</c:v>
                </c:pt>
                <c:pt idx="3">
                  <c:v>#N/A</c:v>
                </c:pt>
                <c:pt idx="4">
                  <c:v>294</c:v>
                </c:pt>
                <c:pt idx="5">
                  <c:v>#N/A</c:v>
                </c:pt>
                <c:pt idx="6">
                  <c:v>#N/A</c:v>
                </c:pt>
                <c:pt idx="7">
                  <c:v>316</c:v>
                </c:pt>
                <c:pt idx="8">
                  <c:v>#N/A</c:v>
                </c:pt>
                <c:pt idx="9">
                  <c:v>#N/A</c:v>
                </c:pt>
                <c:pt idx="10">
                  <c:v>328</c:v>
                </c:pt>
                <c:pt idx="11">
                  <c:v>#N/A</c:v>
                </c:pt>
                <c:pt idx="12">
                  <c:v>#N/A</c:v>
                </c:pt>
                <c:pt idx="13">
                  <c:v>330</c:v>
                </c:pt>
                <c:pt idx="14">
                  <c:v>#N/A</c:v>
                </c:pt>
              </c:numCache>
            </c:numRef>
          </c:val>
          <c:smooth val="0"/>
          <c:extLst>
            <c:ext xmlns:c16="http://schemas.microsoft.com/office/drawing/2014/chart" uri="{C3380CC4-5D6E-409C-BE32-E72D297353CC}">
              <c16:uniqueId val="{00000008-80F3-40FE-A448-CD92953C26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4206</c:v>
                </c:pt>
                <c:pt idx="5">
                  <c:v>4324</c:v>
                </c:pt>
                <c:pt idx="8">
                  <c:v>4198</c:v>
                </c:pt>
                <c:pt idx="11">
                  <c:v>4107</c:v>
                </c:pt>
                <c:pt idx="14">
                  <c:v>3841</c:v>
                </c:pt>
              </c:numCache>
            </c:numRef>
          </c:val>
          <c:extLst>
            <c:ext xmlns:c16="http://schemas.microsoft.com/office/drawing/2014/chart" uri="{C3380CC4-5D6E-409C-BE32-E72D297353CC}">
              <c16:uniqueId val="{00000000-E37E-4716-AB31-C77D91ACEB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c:v>
                </c:pt>
                <c:pt idx="5">
                  <c:v>10</c:v>
                </c:pt>
                <c:pt idx="8">
                  <c:v>233</c:v>
                </c:pt>
                <c:pt idx="11">
                  <c:v>240</c:v>
                </c:pt>
                <c:pt idx="14">
                  <c:v>232</c:v>
                </c:pt>
              </c:numCache>
            </c:numRef>
          </c:val>
          <c:extLst>
            <c:ext xmlns:c16="http://schemas.microsoft.com/office/drawing/2014/chart" uri="{C3380CC4-5D6E-409C-BE32-E72D297353CC}">
              <c16:uniqueId val="{00000001-E37E-4716-AB31-C77D91ACEB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2651</c:v>
                </c:pt>
                <c:pt idx="5">
                  <c:v>2130</c:v>
                </c:pt>
                <c:pt idx="8">
                  <c:v>2374</c:v>
                </c:pt>
                <c:pt idx="11">
                  <c:v>2530</c:v>
                </c:pt>
                <c:pt idx="14">
                  <c:v>3167</c:v>
                </c:pt>
              </c:numCache>
            </c:numRef>
          </c:val>
          <c:extLst>
            <c:ext xmlns:c16="http://schemas.microsoft.com/office/drawing/2014/chart" uri="{C3380CC4-5D6E-409C-BE32-E72D297353CC}">
              <c16:uniqueId val="{00000002-E37E-4716-AB31-C77D91ACEB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7E-4716-AB31-C77D91ACEB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7E-4716-AB31-C77D91ACEB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7E-4716-AB31-C77D91ACEB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593</c:v>
                </c:pt>
                <c:pt idx="3">
                  <c:v>522</c:v>
                </c:pt>
                <c:pt idx="6">
                  <c:v>479</c:v>
                </c:pt>
                <c:pt idx="9">
                  <c:v>434</c:v>
                </c:pt>
                <c:pt idx="12">
                  <c:v>495</c:v>
                </c:pt>
              </c:numCache>
            </c:numRef>
          </c:val>
          <c:extLst>
            <c:ext xmlns:c16="http://schemas.microsoft.com/office/drawing/2014/chart" uri="{C3380CC4-5D6E-409C-BE32-E72D297353CC}">
              <c16:uniqueId val="{00000006-E37E-4716-AB31-C77D91ACEB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784</c:v>
                </c:pt>
                <c:pt idx="3">
                  <c:v>667</c:v>
                </c:pt>
                <c:pt idx="6">
                  <c:v>619</c:v>
                </c:pt>
                <c:pt idx="9">
                  <c:v>580</c:v>
                </c:pt>
                <c:pt idx="12">
                  <c:v>520</c:v>
                </c:pt>
              </c:numCache>
            </c:numRef>
          </c:val>
          <c:extLst>
            <c:ext xmlns:c16="http://schemas.microsoft.com/office/drawing/2014/chart" uri="{C3380CC4-5D6E-409C-BE32-E72D297353CC}">
              <c16:uniqueId val="{00000007-E37E-4716-AB31-C77D91ACEB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1274</c:v>
                </c:pt>
                <c:pt idx="3">
                  <c:v>1268</c:v>
                </c:pt>
                <c:pt idx="6">
                  <c:v>1217</c:v>
                </c:pt>
                <c:pt idx="9">
                  <c:v>1172</c:v>
                </c:pt>
                <c:pt idx="12">
                  <c:v>1158</c:v>
                </c:pt>
              </c:numCache>
            </c:numRef>
          </c:val>
          <c:extLst>
            <c:ext xmlns:c16="http://schemas.microsoft.com/office/drawing/2014/chart" uri="{C3380CC4-5D6E-409C-BE32-E72D297353CC}">
              <c16:uniqueId val="{00000008-E37E-4716-AB31-C77D91ACEB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201</c:v>
                </c:pt>
                <c:pt idx="3">
                  <c:v>168</c:v>
                </c:pt>
                <c:pt idx="6">
                  <c:v>136</c:v>
                </c:pt>
                <c:pt idx="9">
                  <c:v>106</c:v>
                </c:pt>
                <c:pt idx="12">
                  <c:v>76</c:v>
                </c:pt>
              </c:numCache>
            </c:numRef>
          </c:val>
          <c:extLst>
            <c:ext xmlns:c16="http://schemas.microsoft.com/office/drawing/2014/chart" uri="{C3380CC4-5D6E-409C-BE32-E72D297353CC}">
              <c16:uniqueId val="{00000009-E37E-4716-AB31-C77D91ACEB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4457</c:v>
                </c:pt>
                <c:pt idx="3">
                  <c:v>5036</c:v>
                </c:pt>
                <c:pt idx="6">
                  <c:v>4846</c:v>
                </c:pt>
                <c:pt idx="9">
                  <c:v>4771</c:v>
                </c:pt>
                <c:pt idx="12">
                  <c:v>4354</c:v>
                </c:pt>
              </c:numCache>
            </c:numRef>
          </c:val>
          <c:extLst>
            <c:ext xmlns:c16="http://schemas.microsoft.com/office/drawing/2014/chart" uri="{C3380CC4-5D6E-409C-BE32-E72D297353CC}">
              <c16:uniqueId val="{0000000A-E37E-4716-AB31-C77D91ACEB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441</c:v>
                </c:pt>
                <c:pt idx="2">
                  <c:v>#N/A</c:v>
                </c:pt>
                <c:pt idx="3">
                  <c:v>#N/A</c:v>
                </c:pt>
                <c:pt idx="4">
                  <c:v>1197</c:v>
                </c:pt>
                <c:pt idx="5">
                  <c:v>#N/A</c:v>
                </c:pt>
                <c:pt idx="6">
                  <c:v>#N/A</c:v>
                </c:pt>
                <c:pt idx="7">
                  <c:v>493</c:v>
                </c:pt>
                <c:pt idx="8">
                  <c:v>#N/A</c:v>
                </c:pt>
                <c:pt idx="9">
                  <c:v>#N/A</c:v>
                </c:pt>
                <c:pt idx="10">
                  <c:v>186</c:v>
                </c:pt>
                <c:pt idx="11">
                  <c:v>#N/A</c:v>
                </c:pt>
                <c:pt idx="12">
                  <c:v>#N/A</c:v>
                </c:pt>
                <c:pt idx="13">
                  <c:v>0</c:v>
                </c:pt>
                <c:pt idx="14">
                  <c:v>#N/A</c:v>
                </c:pt>
              </c:numCache>
            </c:numRef>
          </c:val>
          <c:smooth val="0"/>
          <c:extLst>
            <c:ext xmlns:c16="http://schemas.microsoft.com/office/drawing/2014/chart" uri="{C3380CC4-5D6E-409C-BE32-E72D297353CC}">
              <c16:uniqueId val="{0000000B-E37E-4716-AB31-C77D91ACEB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1124</c:v>
                </c:pt>
                <c:pt idx="1">
                  <c:v>1421</c:v>
                </c:pt>
                <c:pt idx="2">
                  <c:v>1642</c:v>
                </c:pt>
              </c:numCache>
            </c:numRef>
          </c:val>
          <c:extLst>
            <c:ext xmlns:c16="http://schemas.microsoft.com/office/drawing/2014/chart" uri="{C3380CC4-5D6E-409C-BE32-E72D297353CC}">
              <c16:uniqueId val="{00000000-F52D-481B-B0A2-081064D429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F52D-481B-B0A2-081064D429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787</c:v>
                </c:pt>
                <c:pt idx="1">
                  <c:v>969</c:v>
                </c:pt>
                <c:pt idx="2">
                  <c:v>1209</c:v>
                </c:pt>
              </c:numCache>
            </c:numRef>
          </c:val>
          <c:extLst>
            <c:ext xmlns:c16="http://schemas.microsoft.com/office/drawing/2014/chart" uri="{C3380CC4-5D6E-409C-BE32-E72D297353CC}">
              <c16:uniqueId val="{00000002-F52D-481B-B0A2-081064D429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の大部分を占める地方債元利償還金は、令和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年度借入分の償還が始まったことにより増加傾向にある。引き続き新規地方債発行の抑制と、交付税措置が有利な地方債の活用に努めていく。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既地方債の償還が</a:t>
          </a:r>
          <a:r>
            <a:rPr kumimoji="1" lang="ja-JP" altLang="en-US" sz="1100">
              <a:solidFill>
                <a:schemeClr val="dk1"/>
              </a:solidFill>
              <a:effectLst/>
              <a:latin typeface="+mn-lt"/>
              <a:ea typeface="+mn-ea"/>
              <a:cs typeface="+mn-cs"/>
            </a:rPr>
            <a:t>進展した</a:t>
          </a:r>
          <a:r>
            <a:rPr kumimoji="1" lang="ja-JP" altLang="ja-JP" sz="1100">
              <a:solidFill>
                <a:schemeClr val="dk1"/>
              </a:solidFill>
              <a:effectLst/>
              <a:latin typeface="+mn-lt"/>
              <a:ea typeface="+mn-ea"/>
              <a:cs typeface="+mn-cs"/>
            </a:rPr>
            <a:t>ことによる地方債残高の減少、既設定の債務負担行為に係る支出が着実に進展したことによる債務負担行為支出予定額の減少、</a:t>
          </a:r>
          <a:r>
            <a:rPr kumimoji="1" lang="ja-JP" altLang="en-US" sz="1100">
              <a:solidFill>
                <a:schemeClr val="dk1"/>
              </a:solidFill>
              <a:effectLst/>
              <a:latin typeface="+mn-lt"/>
              <a:ea typeface="+mn-ea"/>
              <a:cs typeface="+mn-cs"/>
            </a:rPr>
            <a:t>水道事業・</a:t>
          </a:r>
          <a:r>
            <a:rPr kumimoji="1" lang="ja-JP" altLang="ja-JP" sz="1100">
              <a:solidFill>
                <a:schemeClr val="dk1"/>
              </a:solidFill>
              <a:effectLst/>
              <a:latin typeface="+mn-lt"/>
              <a:ea typeface="+mn-ea"/>
              <a:cs typeface="+mn-cs"/>
            </a:rPr>
            <a:t>公共下水道事業の企業債残高減少による公営企業債等繰入見込額の減少、一部事務組合の組合債残高減少による組合等負担等見込額の減少、さらに公債費に充当可能な基金残高の増により分子は減となった。</a:t>
          </a:r>
          <a:endParaRPr lang="ja-JP" altLang="ja-JP" sz="1400">
            <a:effectLst/>
          </a:endParaRPr>
        </a:p>
        <a:p>
          <a:r>
            <a:rPr kumimoji="1" lang="ja-JP" altLang="ja-JP" sz="1100">
              <a:solidFill>
                <a:schemeClr val="dk1"/>
              </a:solidFill>
              <a:effectLst/>
              <a:latin typeface="+mn-lt"/>
              <a:ea typeface="+mn-ea"/>
              <a:cs typeface="+mn-cs"/>
            </a:rPr>
            <a:t>引き続き一部事務組合への負担金については</a:t>
          </a:r>
          <a:r>
            <a:rPr lang="ja-JP" altLang="ja-JP" sz="1100" b="0" i="0" baseline="0">
              <a:solidFill>
                <a:schemeClr val="dk1"/>
              </a:solidFill>
              <a:effectLst/>
              <a:latin typeface="+mn-lt"/>
              <a:ea typeface="+mn-ea"/>
              <a:cs typeface="+mn-cs"/>
            </a:rPr>
            <a:t>関連団体の負担金が過大とならないよう</a:t>
          </a:r>
          <a:r>
            <a:rPr kumimoji="1" lang="ja-JP" altLang="ja-JP" sz="1100">
              <a:solidFill>
                <a:schemeClr val="dk1"/>
              </a:solidFill>
              <a:effectLst/>
              <a:latin typeface="+mn-lt"/>
              <a:ea typeface="+mn-ea"/>
              <a:cs typeface="+mn-cs"/>
            </a:rPr>
            <a:t>構成市町と</a:t>
          </a:r>
          <a:r>
            <a:rPr lang="ja-JP" altLang="ja-JP" sz="1100" b="0" i="0" baseline="0">
              <a:solidFill>
                <a:schemeClr val="dk1"/>
              </a:solidFill>
              <a:effectLst/>
              <a:latin typeface="+mn-lt"/>
              <a:ea typeface="+mn-ea"/>
              <a:cs typeface="+mn-cs"/>
            </a:rPr>
            <a:t>連携するとともに、</a:t>
          </a:r>
          <a:r>
            <a:rPr kumimoji="1" lang="ja-JP" altLang="ja-JP" sz="1100">
              <a:solidFill>
                <a:schemeClr val="dk1"/>
              </a:solidFill>
              <a:effectLst/>
              <a:latin typeface="+mn-lt"/>
              <a:ea typeface="+mn-ea"/>
              <a:cs typeface="+mn-cs"/>
            </a:rPr>
            <a:t>新規事業を行う場合は、特定財源の活用や交付税算入率の高い事業を選択するなど、将来負担の軽減に努める。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財政調整基金については、</a:t>
          </a:r>
          <a:r>
            <a:rPr kumimoji="1" lang="ja-JP" altLang="ja-JP" sz="1400">
              <a:solidFill>
                <a:schemeClr val="dk1"/>
              </a:solidFill>
              <a:effectLst/>
              <a:latin typeface="+mn-lt"/>
              <a:ea typeface="+mn-ea"/>
              <a:cs typeface="+mn-cs"/>
            </a:rPr>
            <a:t>経費の節減と収入の確保を図った結果取崩しを行わず、決算剰余金の一部などを</a:t>
          </a:r>
          <a:r>
            <a:rPr kumimoji="1" lang="en-US" altLang="ja-JP" sz="1400">
              <a:solidFill>
                <a:schemeClr val="dk1"/>
              </a:solidFill>
              <a:effectLst/>
              <a:latin typeface="+mn-lt"/>
              <a:ea typeface="+mn-ea"/>
              <a:cs typeface="+mn-cs"/>
            </a:rPr>
            <a:t>221</a:t>
          </a:r>
          <a:r>
            <a:rPr kumimoji="1" lang="ja-JP" altLang="ja-JP" sz="1400">
              <a:solidFill>
                <a:schemeClr val="dk1"/>
              </a:solidFill>
              <a:effectLst/>
              <a:latin typeface="+mn-lt"/>
              <a:ea typeface="+mn-ea"/>
              <a:cs typeface="+mn-cs"/>
            </a:rPr>
            <a:t>百万円積立て、基金全体としては</a:t>
          </a:r>
          <a:r>
            <a:rPr kumimoji="1" lang="en-US" altLang="ja-JP" sz="1400">
              <a:solidFill>
                <a:schemeClr val="dk1"/>
              </a:solidFill>
              <a:effectLst/>
              <a:latin typeface="+mn-lt"/>
              <a:ea typeface="+mn-ea"/>
              <a:cs typeface="+mn-cs"/>
            </a:rPr>
            <a:t>462</a:t>
          </a:r>
          <a:r>
            <a:rPr kumimoji="1" lang="ja-JP" altLang="ja-JP" sz="1400">
              <a:solidFill>
                <a:schemeClr val="dk1"/>
              </a:solidFill>
              <a:effectLst/>
              <a:latin typeface="+mn-lt"/>
              <a:ea typeface="+mn-ea"/>
              <a:cs typeface="+mn-cs"/>
            </a:rPr>
            <a:t>百万円の増となった。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・遊休資産等の処分に伴う売払い収入などを公共施設維持管理基金</a:t>
          </a:r>
          <a:r>
            <a:rPr kumimoji="1" lang="ja-JP" altLang="en-US" sz="1400">
              <a:solidFill>
                <a:schemeClr val="dk1"/>
              </a:solidFill>
              <a:effectLst/>
              <a:latin typeface="+mn-lt"/>
              <a:ea typeface="+mn-ea"/>
              <a:cs typeface="+mn-cs"/>
            </a:rPr>
            <a:t>など</a:t>
          </a:r>
          <a:r>
            <a:rPr kumimoji="1" lang="ja-JP" altLang="ja-JP" sz="1400">
              <a:solidFill>
                <a:schemeClr val="dk1"/>
              </a:solidFill>
              <a:effectLst/>
              <a:latin typeface="+mn-lt"/>
              <a:ea typeface="+mn-ea"/>
              <a:cs typeface="+mn-cs"/>
            </a:rPr>
            <a:t>に積立て、将来にわたる公共施設の適正管理に係る支出に備えていく。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（基金の使途）</a:t>
          </a:r>
        </a:p>
        <a:p>
          <a:r>
            <a:rPr kumimoji="1" lang="ja-JP" altLang="en-US" sz="1200">
              <a:solidFill>
                <a:schemeClr val="dk1"/>
              </a:solidFill>
              <a:effectLst/>
              <a:latin typeface="+mn-ea"/>
              <a:ea typeface="+mn-ea"/>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p>
        <a:p>
          <a:r>
            <a:rPr kumimoji="1" lang="ja-JP" altLang="en-US" sz="1200">
              <a:solidFill>
                <a:schemeClr val="dk1"/>
              </a:solidFill>
              <a:effectLst/>
              <a:latin typeface="+mn-ea"/>
              <a:ea typeface="+mn-ea"/>
              <a:cs typeface="+mn-cs"/>
            </a:rPr>
            <a:t>・公共施設維持管理基金：公共施設の維持修繕、解体等の維持管理に必要な経費の財源に充てることを目的とする。</a:t>
          </a:r>
          <a:endParaRPr kumimoji="1" lang="en-US" altLang="ja-JP" sz="1200">
            <a:solidFill>
              <a:schemeClr val="dk1"/>
            </a:solidFill>
            <a:effectLst/>
            <a:latin typeface="+mn-ea"/>
            <a:ea typeface="+mn-ea"/>
            <a:cs typeface="+mn-cs"/>
          </a:endParaRPr>
        </a:p>
        <a:p>
          <a:r>
            <a:rPr kumimoji="1" lang="ja-JP" altLang="ja-JP" sz="12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r>
            <a:rPr kumimoji="1" lang="ja-JP" altLang="en-US"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・文教施設建設基金：文教施設建設に係る必要経費への充当。</a:t>
          </a:r>
          <a:endParaRPr lang="ja-JP" altLang="ja-JP" sz="1200">
            <a:effectLst/>
          </a:endParaRPr>
        </a:p>
        <a:p>
          <a:r>
            <a:rPr kumimoji="1" lang="ja-JP" altLang="en-US" sz="1200">
              <a:solidFill>
                <a:schemeClr val="dk1"/>
              </a:solidFill>
              <a:effectLst/>
              <a:latin typeface="+mn-ea"/>
              <a:ea typeface="+mn-ea"/>
              <a:cs typeface="+mn-cs"/>
            </a:rPr>
            <a:t>・ふるさと振興基金：地域振興・人材育成、芸術文化振興、スポーツ振興などに関する事業への充当。</a:t>
          </a:r>
        </a:p>
        <a:p>
          <a:r>
            <a:rPr kumimoji="1" lang="ja-JP" altLang="en-US" sz="1200">
              <a:solidFill>
                <a:schemeClr val="dk1"/>
              </a:solidFill>
              <a:effectLst/>
              <a:latin typeface="+mn-ea"/>
              <a:ea typeface="+mn-ea"/>
              <a:cs typeface="+mn-cs"/>
            </a:rPr>
            <a:t>（増減理由）</a:t>
          </a:r>
        </a:p>
        <a:p>
          <a:r>
            <a:rPr kumimoji="1" lang="ja-JP" altLang="en-US" sz="1200">
              <a:solidFill>
                <a:schemeClr val="dk1"/>
              </a:solidFill>
              <a:effectLst/>
              <a:latin typeface="+mn-ea"/>
              <a:ea typeface="+mn-ea"/>
              <a:cs typeface="+mn-cs"/>
            </a:rPr>
            <a:t>・がんばるふるさと・桑折応援基金：ふるさと納税寄付額の増により</a:t>
          </a:r>
          <a:r>
            <a:rPr kumimoji="1" lang="en-US" altLang="ja-JP" sz="1200">
              <a:solidFill>
                <a:schemeClr val="dk1"/>
              </a:solidFill>
              <a:effectLst/>
              <a:latin typeface="+mn-ea"/>
              <a:ea typeface="+mn-ea"/>
              <a:cs typeface="+mn-cs"/>
            </a:rPr>
            <a:t>61</a:t>
          </a:r>
          <a:r>
            <a:rPr kumimoji="1" lang="ja-JP" altLang="en-US" sz="1200">
              <a:solidFill>
                <a:schemeClr val="dk1"/>
              </a:solidFill>
              <a:effectLst/>
              <a:latin typeface="+mn-ea"/>
              <a:ea typeface="+mn-ea"/>
              <a:cs typeface="+mn-cs"/>
            </a:rPr>
            <a:t>百万円の増加。</a:t>
          </a:r>
        </a:p>
        <a:p>
          <a:r>
            <a:rPr kumimoji="1" lang="ja-JP" altLang="en-US" sz="1200">
              <a:solidFill>
                <a:sysClr val="windowText" lastClr="000000"/>
              </a:solidFill>
              <a:effectLst/>
              <a:latin typeface="+mn-ea"/>
              <a:ea typeface="+mn-ea"/>
              <a:cs typeface="+mn-cs"/>
            </a:rPr>
            <a:t>・公共施設維持管理基金：町有地売払収入及び不用額整理による財源を原資とした積立により</a:t>
          </a:r>
          <a:r>
            <a:rPr kumimoji="1" lang="en-US" altLang="ja-JP" sz="1200">
              <a:solidFill>
                <a:sysClr val="windowText" lastClr="000000"/>
              </a:solidFill>
              <a:effectLst/>
              <a:latin typeface="+mn-ea"/>
              <a:ea typeface="+mn-ea"/>
              <a:cs typeface="+mn-cs"/>
            </a:rPr>
            <a:t>101</a:t>
          </a:r>
          <a:r>
            <a:rPr kumimoji="1" lang="ja-JP" altLang="en-US" sz="1200">
              <a:solidFill>
                <a:sysClr val="windowText" lastClr="000000"/>
              </a:solidFill>
              <a:effectLst/>
              <a:latin typeface="+mn-ea"/>
              <a:ea typeface="+mn-ea"/>
              <a:cs typeface="+mn-cs"/>
            </a:rPr>
            <a:t>百万円の増加。</a:t>
          </a:r>
          <a:endParaRPr kumimoji="1" lang="en-US" altLang="ja-JP" sz="1200">
            <a:solidFill>
              <a:sysClr val="windowText" lastClr="000000"/>
            </a:solidFill>
            <a:effectLst/>
            <a:latin typeface="+mn-ea"/>
            <a:ea typeface="+mn-ea"/>
            <a:cs typeface="+mn-cs"/>
          </a:endParaRPr>
        </a:p>
        <a:p>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文教施設建設基金</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原発事故に係る損害賠償金</a:t>
          </a:r>
          <a:r>
            <a:rPr kumimoji="1" lang="ja-JP" altLang="ja-JP" sz="1200">
              <a:solidFill>
                <a:sysClr val="windowText" lastClr="000000"/>
              </a:solidFill>
              <a:effectLst/>
              <a:latin typeface="+mn-lt"/>
              <a:ea typeface="+mn-ea"/>
              <a:cs typeface="+mn-cs"/>
            </a:rPr>
            <a:t>を原資とした積立により</a:t>
          </a:r>
          <a:r>
            <a:rPr kumimoji="1" lang="en-US" altLang="ja-JP" sz="1200">
              <a:solidFill>
                <a:sysClr val="windowText" lastClr="000000"/>
              </a:solidFill>
              <a:effectLst/>
              <a:latin typeface="+mn-lt"/>
              <a:ea typeface="+mn-ea"/>
              <a:cs typeface="+mn-cs"/>
            </a:rPr>
            <a:t>7</a:t>
          </a:r>
          <a:r>
            <a:rPr kumimoji="1" lang="ja-JP" altLang="ja-JP" sz="1200">
              <a:solidFill>
                <a:sysClr val="windowText" lastClr="000000"/>
              </a:solidFill>
              <a:effectLst/>
              <a:latin typeface="+mn-lt"/>
              <a:ea typeface="+mn-ea"/>
              <a:cs typeface="+mn-cs"/>
            </a:rPr>
            <a:t>百万円の増加。</a:t>
          </a:r>
          <a:endParaRPr lang="ja-JP" altLang="ja-JP" sz="1200">
            <a:solidFill>
              <a:sysClr val="windowText" lastClr="000000"/>
            </a:solidFill>
            <a:effectLst/>
          </a:endParaRPr>
        </a:p>
        <a:p>
          <a:r>
            <a:rPr kumimoji="1" lang="ja-JP" altLang="en-US" sz="1200">
              <a:solidFill>
                <a:schemeClr val="dk1"/>
              </a:solidFill>
              <a:effectLst/>
              <a:latin typeface="+mn-ea"/>
              <a:ea typeface="+mn-ea"/>
              <a:cs typeface="+mn-cs"/>
            </a:rPr>
            <a:t>・ふるさと振興基金：伊達地方衛生処理組合地域振興協力金を原資とした積立により</a:t>
          </a:r>
          <a:r>
            <a:rPr kumimoji="1" lang="en-US" altLang="ja-JP" sz="1200">
              <a:solidFill>
                <a:schemeClr val="dk1"/>
              </a:solidFill>
              <a:effectLst/>
              <a:latin typeface="+mn-ea"/>
              <a:ea typeface="+mn-ea"/>
              <a:cs typeface="+mn-cs"/>
            </a:rPr>
            <a:t>80</a:t>
          </a:r>
          <a:r>
            <a:rPr kumimoji="1" lang="ja-JP" altLang="en-US" sz="1200">
              <a:solidFill>
                <a:schemeClr val="dk1"/>
              </a:solidFill>
              <a:effectLst/>
              <a:latin typeface="+mn-ea"/>
              <a:ea typeface="+mn-ea"/>
              <a:cs typeface="+mn-cs"/>
            </a:rPr>
            <a:t>百万円の増加。</a:t>
          </a:r>
        </a:p>
        <a:p>
          <a:r>
            <a:rPr kumimoji="1" lang="ja-JP" altLang="en-US" sz="1200">
              <a:solidFill>
                <a:schemeClr val="dk1"/>
              </a:solidFill>
              <a:effectLst/>
              <a:latin typeface="+mn-ea"/>
              <a:ea typeface="+mn-ea"/>
              <a:cs typeface="+mn-cs"/>
            </a:rPr>
            <a:t>（今後の方針）</a:t>
          </a:r>
        </a:p>
        <a:p>
          <a:r>
            <a:rPr kumimoji="1" lang="ja-JP" altLang="en-US" sz="1200">
              <a:solidFill>
                <a:schemeClr val="dk1"/>
              </a:solidFill>
              <a:effectLst/>
              <a:latin typeface="+mn-ea"/>
              <a:ea typeface="+mn-ea"/>
              <a:cs typeface="+mn-cs"/>
            </a:rPr>
            <a:t>・公共施設維持管理基金については、遊休資産等の処分に伴う売払い収入などを積み立て、将来にわたる公共施設の適正管理に係る支出に備えていく。</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普通</a:t>
          </a:r>
          <a:r>
            <a:rPr kumimoji="1" lang="ja-JP" altLang="ja-JP" sz="1400">
              <a:solidFill>
                <a:schemeClr val="dk1"/>
              </a:solidFill>
              <a:effectLst/>
              <a:latin typeface="+mn-lt"/>
              <a:ea typeface="+mn-ea"/>
              <a:cs typeface="+mn-cs"/>
            </a:rPr>
            <a:t>交付税の増</a:t>
          </a:r>
          <a:r>
            <a:rPr kumimoji="1" lang="ja-JP" altLang="en-US" sz="1400">
              <a:solidFill>
                <a:schemeClr val="dk1"/>
              </a:solidFill>
              <a:effectLst/>
              <a:latin typeface="+mn-lt"/>
              <a:ea typeface="+mn-ea"/>
              <a:cs typeface="+mn-cs"/>
            </a:rPr>
            <a:t>など</a:t>
          </a:r>
          <a:r>
            <a:rPr kumimoji="1" lang="ja-JP" altLang="ja-JP" sz="1400">
              <a:solidFill>
                <a:schemeClr val="dk1"/>
              </a:solidFill>
              <a:effectLst/>
              <a:latin typeface="+mn-lt"/>
              <a:ea typeface="+mn-ea"/>
              <a:cs typeface="+mn-cs"/>
            </a:rPr>
            <a:t>により最終的には財政調整基金の取崩しを行わず、決算剰余金の一部など</a:t>
          </a:r>
          <a:r>
            <a:rPr kumimoji="1" lang="en-US" altLang="ja-JP" sz="1400">
              <a:solidFill>
                <a:schemeClr val="dk1"/>
              </a:solidFill>
              <a:effectLst/>
              <a:latin typeface="+mn-lt"/>
              <a:ea typeface="+mn-ea"/>
              <a:cs typeface="+mn-cs"/>
            </a:rPr>
            <a:t>221</a:t>
          </a:r>
          <a:r>
            <a:rPr kumimoji="1" lang="ja-JP" altLang="ja-JP" sz="1400">
              <a:solidFill>
                <a:schemeClr val="dk1"/>
              </a:solidFill>
              <a:effectLst/>
              <a:latin typeface="+mn-lt"/>
              <a:ea typeface="+mn-ea"/>
              <a:cs typeface="+mn-cs"/>
            </a:rPr>
            <a:t>百万円を積立て、残高は増加した。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・大規模災害の発生など不測の財政需要に備えるため、これまで同様、「入るを量りて出ずるを為す」の考えのもと、財源の確保や業務効率化を図り、財政調整基金を確保していく。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・増減なし</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財政力指数については、</a:t>
          </a:r>
          <a:r>
            <a:rPr kumimoji="1" lang="ja-JP" altLang="ja-JP" sz="1100">
              <a:solidFill>
                <a:schemeClr val="dk1"/>
              </a:solidFill>
              <a:effectLst/>
              <a:latin typeface="+mn-lt"/>
              <a:ea typeface="+mn-ea"/>
              <a:cs typeface="+mn-cs"/>
            </a:rPr>
            <a:t>町内立地企業の</a:t>
          </a:r>
          <a:r>
            <a:rPr kumimoji="1" lang="ja-JP" altLang="en-US" sz="1100">
              <a:solidFill>
                <a:schemeClr val="dk1"/>
              </a:solidFill>
              <a:effectLst/>
              <a:latin typeface="+mn-lt"/>
              <a:ea typeface="+mn-ea"/>
              <a:cs typeface="+mn-cs"/>
            </a:rPr>
            <a:t>業績好調に伴う法人税の増や建替え等</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新築家屋の増等による</a:t>
          </a:r>
          <a:r>
            <a:rPr kumimoji="1" lang="ja-JP" altLang="ja-JP" sz="1100">
              <a:solidFill>
                <a:schemeClr val="dk1"/>
              </a:solidFill>
              <a:effectLst/>
              <a:latin typeface="+mn-lt"/>
              <a:ea typeface="+mn-ea"/>
              <a:cs typeface="+mn-cs"/>
            </a:rPr>
            <a:t>固定資産税の増があったものの、</a:t>
          </a:r>
          <a:r>
            <a:rPr kumimoji="1" lang="ja-JP" altLang="en-US"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ポイント低下し、</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企業誘致や移住定住の推進による税収の確保など、さらなる歳入の確保に努めるとともに、事務事業の見直しや効率化・重点化など、歳出抑制に取り組み、財政基盤の強化を図っていく。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a:t>
          </a:r>
          <a:r>
            <a:rPr kumimoji="1" lang="ja-JP" altLang="en-US" sz="1100">
              <a:solidFill>
                <a:schemeClr val="dk1"/>
              </a:solidFill>
              <a:effectLst/>
              <a:latin typeface="+mn-lt"/>
              <a:ea typeface="+mn-ea"/>
              <a:cs typeface="+mn-cs"/>
            </a:rPr>
            <a:t>分母について普通交付税の増により増加した一方で、分子について令和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月福島県沖地震に係る災害復旧事業の完了により事業費支弁人件費が減少したことで経常的人件費が増加した。結果、分子の増が分母の増を上回ったことにより、比率が増加したものとみられる。</a:t>
          </a:r>
          <a:r>
            <a:rPr kumimoji="1" lang="ja-JP" altLang="ja-JP" sz="1100">
              <a:solidFill>
                <a:schemeClr val="dk1"/>
              </a:solidFill>
              <a:effectLst/>
              <a:latin typeface="+mn-lt"/>
              <a:ea typeface="+mn-ea"/>
              <a:cs typeface="+mn-cs"/>
            </a:rPr>
            <a:t>今後も引き続きより一層の経常経費の節減に努めていく必要がある。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6019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12277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6019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62</xdr:row>
      <xdr:rowOff>12277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3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132927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3413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38117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47854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人件費・物件費等については、</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16,473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回った。これは、</a:t>
          </a:r>
          <a:r>
            <a:rPr kumimoji="1" lang="ja-JP" altLang="en-US" sz="1100">
              <a:solidFill>
                <a:schemeClr val="dk1"/>
              </a:solidFill>
              <a:effectLst/>
              <a:latin typeface="+mn-lt"/>
              <a:ea typeface="+mn-ea"/>
              <a:cs typeface="+mn-cs"/>
            </a:rPr>
            <a:t>給与改定による給料月額の増及び期末勤勉手当の支給月数の引き上げ</a:t>
          </a:r>
          <a:r>
            <a:rPr kumimoji="1" lang="ja-JP" altLang="ja-JP" sz="1100">
              <a:solidFill>
                <a:schemeClr val="dk1"/>
              </a:solidFill>
              <a:effectLst/>
              <a:latin typeface="+mn-lt"/>
              <a:ea typeface="+mn-ea"/>
              <a:cs typeface="+mn-cs"/>
            </a:rPr>
            <a:t>などにより人件費が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した一方で、</a:t>
          </a:r>
          <a:r>
            <a:rPr kumimoji="1" lang="ja-JP" altLang="en-US" sz="1100">
              <a:solidFill>
                <a:schemeClr val="dk1"/>
              </a:solidFill>
              <a:effectLst/>
              <a:latin typeface="+mn-lt"/>
              <a:ea typeface="+mn-ea"/>
              <a:cs typeface="+mn-cs"/>
            </a:rPr>
            <a:t>住民税均等割世帯応援商品券給付事業の完了や令和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月福島県沖地震に係る被災住宅応急修理支援事業の完了</a:t>
          </a:r>
          <a:r>
            <a:rPr kumimoji="1" lang="ja-JP" altLang="ja-JP" sz="1100">
              <a:solidFill>
                <a:schemeClr val="dk1"/>
              </a:solidFill>
              <a:effectLst/>
              <a:latin typeface="+mn-lt"/>
              <a:ea typeface="+mn-ea"/>
              <a:cs typeface="+mn-cs"/>
            </a:rPr>
            <a:t>などにより物件費が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したことによるものである。引き続き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推進など業務効率化を図り、経費の縮減に努める。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101174</xdr:rowOff>
    </xdr:from>
    <xdr:to>
      <xdr:col>23</xdr:col>
      <xdr:colOff>133350</xdr:colOff>
      <xdr:row>82</xdr:row>
      <xdr:rowOff>157959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160074"/>
          <a:ext cx="838200" cy="5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93618</xdr:rowOff>
    </xdr:from>
    <xdr:to>
      <xdr:col>19</xdr:col>
      <xdr:colOff>133350</xdr:colOff>
      <xdr:row>82</xdr:row>
      <xdr:rowOff>157959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52518"/>
          <a:ext cx="889000" cy="6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79187</xdr:rowOff>
    </xdr:from>
    <xdr:to>
      <xdr:col>15</xdr:col>
      <xdr:colOff>82550</xdr:colOff>
      <xdr:row>82</xdr:row>
      <xdr:rowOff>93618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138087"/>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101208</xdr:rowOff>
    </xdr:from>
    <xdr:to>
      <xdr:col>11</xdr:col>
      <xdr:colOff>31750</xdr:colOff>
      <xdr:row>82</xdr:row>
      <xdr:rowOff>79187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88658"/>
          <a:ext cx="889000" cy="1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50374</xdr:rowOff>
    </xdr:from>
    <xdr:to>
      <xdr:col>23</xdr:col>
      <xdr:colOff>184150</xdr:colOff>
      <xdr:row>82</xdr:row>
      <xdr:rowOff>151974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0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66901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95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107159</xdr:rowOff>
    </xdr:from>
    <xdr:to>
      <xdr:col>19</xdr:col>
      <xdr:colOff>184150</xdr:colOff>
      <xdr:row>83</xdr:row>
      <xdr:rowOff>37309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6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22086</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252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42818</xdr:rowOff>
    </xdr:from>
    <xdr:to>
      <xdr:col>15</xdr:col>
      <xdr:colOff>133350</xdr:colOff>
      <xdr:row>82</xdr:row>
      <xdr:rowOff>144418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129195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8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28387</xdr:rowOff>
    </xdr:from>
    <xdr:to>
      <xdr:col>11</xdr:col>
      <xdr:colOff>82550</xdr:colOff>
      <xdr:row>82</xdr:row>
      <xdr:rowOff>129987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114764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50408</xdr:rowOff>
    </xdr:from>
    <xdr:to>
      <xdr:col>7</xdr:col>
      <xdr:colOff>31750</xdr:colOff>
      <xdr:row>81</xdr:row>
      <xdr:rowOff>152008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162185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0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ラスパイレス指数については、</a:t>
          </a:r>
          <a:r>
            <a:rPr kumimoji="1" lang="ja-JP" altLang="ja-JP" sz="1100">
              <a:solidFill>
                <a:schemeClr val="dk1"/>
              </a:solidFill>
              <a:effectLst/>
              <a:latin typeface="+mn-lt"/>
              <a:ea typeface="+mn-ea"/>
              <a:cs typeface="+mn-cs"/>
            </a:rPr>
            <a:t>昨年に引き続き町独自の給与削減措置を実施し</a:t>
          </a:r>
          <a:r>
            <a:rPr kumimoji="1" lang="ja-JP" altLang="en-US" sz="1100">
              <a:solidFill>
                <a:schemeClr val="dk1"/>
              </a:solidFill>
              <a:effectLst/>
              <a:latin typeface="+mn-lt"/>
              <a:ea typeface="+mn-ea"/>
              <a:cs typeface="+mn-cs"/>
            </a:rPr>
            <a:t>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給与改定等により、</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した。今後も国及び地方公共団体の給与状況を踏まえながら、給与の適正化に努める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88</xdr:row>
      <xdr:rowOff>91923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788848"/>
          <a:ext cx="838200" cy="39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86</xdr:row>
      <xdr:rowOff>44148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570529"/>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88</xdr:row>
      <xdr:rowOff>34471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570529"/>
          <a:ext cx="889000" cy="5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34471</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13200</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1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105125</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50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人当たりの職員数については、前年より</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人減少し、類似団体と比較して</a:t>
          </a:r>
          <a:r>
            <a:rPr kumimoji="1" lang="en-US" altLang="ja-JP" sz="1100">
              <a:solidFill>
                <a:schemeClr val="dk1"/>
              </a:solidFill>
              <a:effectLst/>
              <a:latin typeface="+mn-lt"/>
              <a:ea typeface="+mn-ea"/>
              <a:cs typeface="+mn-cs"/>
            </a:rPr>
            <a:t>0.87</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100088</xdr:rowOff>
    </xdr:from>
    <xdr:to>
      <xdr:col>81</xdr:col>
      <xdr:colOff>44450</xdr:colOff>
      <xdr:row>60</xdr:row>
      <xdr:rowOff>112728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6179800" y="10387088"/>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112728</xdr:rowOff>
    </xdr:from>
    <xdr:to>
      <xdr:col>77</xdr:col>
      <xdr:colOff>44450</xdr:colOff>
      <xdr:row>60</xdr:row>
      <xdr:rowOff>133410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39972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133410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4054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82852</xdr:rowOff>
    </xdr:from>
    <xdr:to>
      <xdr:col>68</xdr:col>
      <xdr:colOff>152400</xdr:colOff>
      <xdr:row>60</xdr:row>
      <xdr:rowOff>118473</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369852"/>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49288</xdr:rowOff>
    </xdr:from>
    <xdr:to>
      <xdr:col>81</xdr:col>
      <xdr:colOff>95250</xdr:colOff>
      <xdr:row>60</xdr:row>
      <xdr:rowOff>150888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65815</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1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61928</xdr:rowOff>
    </xdr:from>
    <xdr:to>
      <xdr:col>77</xdr:col>
      <xdr:colOff>95250</xdr:colOff>
      <xdr:row>60</xdr:row>
      <xdr:rowOff>163528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2255</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11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82610</xdr:rowOff>
    </xdr:from>
    <xdr:to>
      <xdr:col>73</xdr:col>
      <xdr:colOff>44450</xdr:colOff>
      <xdr:row>61</xdr:row>
      <xdr:rowOff>12760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22937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13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8000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32052</xdr:rowOff>
    </xdr:from>
    <xdr:to>
      <xdr:col>64</xdr:col>
      <xdr:colOff>152400</xdr:colOff>
      <xdr:row>60</xdr:row>
      <xdr:rowOff>133652</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143829</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a:t>
          </a:r>
          <a:r>
            <a:rPr kumimoji="1" lang="ja-JP" altLang="en-US" sz="1100">
              <a:solidFill>
                <a:schemeClr val="dk1"/>
              </a:solidFill>
              <a:effectLst/>
              <a:latin typeface="+mn-lt"/>
              <a:ea typeface="+mn-ea"/>
              <a:cs typeface="+mn-cs"/>
            </a:rPr>
            <a:t>分母である普通交付税が増加したものの、</a:t>
          </a:r>
          <a:r>
            <a:rPr kumimoji="1" lang="ja-JP" altLang="ja-JP" sz="1100">
              <a:solidFill>
                <a:schemeClr val="dk1"/>
              </a:solidFill>
              <a:effectLst/>
              <a:latin typeface="+mn-lt"/>
              <a:ea typeface="+mn-ea"/>
              <a:cs typeface="+mn-cs"/>
            </a:rPr>
            <a:t>分子である元利償還金が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月福島県沖地震に係る災害復旧事業債の</a:t>
          </a:r>
          <a:r>
            <a:rPr kumimoji="1" lang="ja-JP" altLang="ja-JP" sz="1100">
              <a:solidFill>
                <a:schemeClr val="dk1"/>
              </a:solidFill>
              <a:effectLst/>
              <a:latin typeface="+mn-lt"/>
              <a:ea typeface="+mn-ea"/>
              <a:cs typeface="+mn-cs"/>
            </a:rPr>
            <a:t>償還が始まったことにより増加し</a:t>
          </a:r>
          <a:r>
            <a:rPr kumimoji="1" lang="ja-JP" altLang="en-US" sz="1100">
              <a:solidFill>
                <a:schemeClr val="dk1"/>
              </a:solidFill>
              <a:effectLst/>
              <a:latin typeface="+mn-lt"/>
              <a:ea typeface="+mn-ea"/>
              <a:cs typeface="+mn-cs"/>
            </a:rPr>
            <a:t>たことで</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今後数年の見通しとしては、一定程度控除はあるものの、伊達桑折</a:t>
          </a:r>
          <a:r>
            <a:rPr kumimoji="1" lang="en-US" altLang="ja-JP" sz="1100">
              <a:solidFill>
                <a:schemeClr val="dk1"/>
              </a:solidFill>
              <a:effectLst/>
              <a:latin typeface="+mn-lt"/>
              <a:ea typeface="+mn-ea"/>
              <a:cs typeface="+mn-cs"/>
            </a:rPr>
            <a:t>IC</a:t>
          </a:r>
          <a:r>
            <a:rPr kumimoji="1" lang="ja-JP" altLang="en-US" sz="1100">
              <a:solidFill>
                <a:schemeClr val="dk1"/>
              </a:solidFill>
              <a:effectLst/>
              <a:latin typeface="+mn-lt"/>
              <a:ea typeface="+mn-ea"/>
              <a:cs typeface="+mn-cs"/>
            </a:rPr>
            <a:t>周辺インフラ整備事業や（仮称）歴史観光交流センター整備事業等により地方債の増加が見込まれることから、単年度実質公債費率については</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％後半から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％台の比率に上昇するものと考えられる。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147108</xdr:rowOff>
    </xdr:from>
    <xdr:to>
      <xdr:col>81</xdr:col>
      <xdr:colOff>44450</xdr:colOff>
      <xdr:row>40</xdr:row>
      <xdr:rowOff>167217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147108</xdr:rowOff>
    </xdr:from>
    <xdr:to>
      <xdr:col>77</xdr:col>
      <xdr:colOff>44450</xdr:colOff>
      <xdr:row>40</xdr:row>
      <xdr:rowOff>147108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147108</xdr:rowOff>
    </xdr:from>
    <xdr:to>
      <xdr:col>72</xdr:col>
      <xdr:colOff>203200</xdr:colOff>
      <xdr:row>41</xdr:row>
      <xdr:rowOff>15875</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15875</xdr:rowOff>
    </xdr:from>
    <xdr:to>
      <xdr:col>68</xdr:col>
      <xdr:colOff>152400</xdr:colOff>
      <xdr:row>41</xdr:row>
      <xdr:rowOff>96308</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704532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96308</xdr:rowOff>
    </xdr:from>
    <xdr:to>
      <xdr:col>77</xdr:col>
      <xdr:colOff>95250</xdr:colOff>
      <xdr:row>41</xdr:row>
      <xdr:rowOff>26458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11235</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96308</xdr:rowOff>
    </xdr:from>
    <xdr:to>
      <xdr:col>73</xdr:col>
      <xdr:colOff>44450</xdr:colOff>
      <xdr:row>41</xdr:row>
      <xdr:rowOff>26458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11235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136525</xdr:rowOff>
    </xdr:from>
    <xdr:to>
      <xdr:col>68</xdr:col>
      <xdr:colOff>203200</xdr:colOff>
      <xdr:row>41</xdr:row>
      <xdr:rowOff>66675</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a:t>
          </a:r>
          <a:r>
            <a:rPr kumimoji="1" lang="ja-JP" altLang="en-US" sz="1100">
              <a:solidFill>
                <a:schemeClr val="dk1"/>
              </a:solidFill>
              <a:effectLst/>
              <a:latin typeface="+mn-lt"/>
              <a:ea typeface="+mn-ea"/>
              <a:cs typeface="+mn-cs"/>
            </a:rPr>
            <a:t>皆減となり</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と同等であった</a:t>
          </a:r>
          <a:r>
            <a:rPr kumimoji="1" lang="ja-JP" altLang="ja-JP" sz="1100">
              <a:solidFill>
                <a:schemeClr val="dk1"/>
              </a:solidFill>
              <a:effectLst/>
              <a:latin typeface="+mn-lt"/>
              <a:ea typeface="+mn-ea"/>
              <a:cs typeface="+mn-cs"/>
            </a:rPr>
            <a:t>。これは既地方債の償還が着実に進展したことにより地方債残高が減少し、さらに公債費に充当可能な基金残高が増加したことによるものである。</a:t>
          </a:r>
          <a:r>
            <a:rPr kumimoji="1" lang="ja-JP" altLang="en-US" sz="1100">
              <a:solidFill>
                <a:schemeClr val="dk1"/>
              </a:solidFill>
              <a:effectLst/>
              <a:latin typeface="+mn-lt"/>
              <a:ea typeface="+mn-ea"/>
              <a:cs typeface="+mn-cs"/>
            </a:rPr>
            <a:t>今後の見通しとしては、伊達桑折</a:t>
          </a:r>
          <a:r>
            <a:rPr kumimoji="1" lang="en-US" altLang="ja-JP" sz="1100">
              <a:solidFill>
                <a:schemeClr val="dk1"/>
              </a:solidFill>
              <a:effectLst/>
              <a:latin typeface="+mn-lt"/>
              <a:ea typeface="+mn-ea"/>
              <a:cs typeface="+mn-cs"/>
            </a:rPr>
            <a:t>IC</a:t>
          </a:r>
          <a:r>
            <a:rPr kumimoji="1" lang="ja-JP" altLang="en-US" sz="1100">
              <a:solidFill>
                <a:schemeClr val="dk1"/>
              </a:solidFill>
              <a:effectLst/>
              <a:latin typeface="+mn-lt"/>
              <a:ea typeface="+mn-ea"/>
              <a:cs typeface="+mn-cs"/>
            </a:rPr>
            <a:t>周辺インフラ整備事業や（仮称）歴史観光交流センター整備事業等により地方債の増加が見込まれることから、一時的に上昇するものと考えられる。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146413</xdr:rowOff>
    </xdr:from>
    <xdr:to>
      <xdr:col>77</xdr:col>
      <xdr:colOff>44450</xdr:colOff>
      <xdr:row>14</xdr:row>
      <xdr:rowOff>73781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5290800" y="2375263"/>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73781</xdr:rowOff>
    </xdr:from>
    <xdr:to>
      <xdr:col>72</xdr:col>
      <xdr:colOff>203200</xdr:colOff>
      <xdr:row>15</xdr:row>
      <xdr:rowOff>162016</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4401800" y="2474081"/>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78377</xdr:rowOff>
    </xdr:from>
    <xdr:to>
      <xdr:col>68</xdr:col>
      <xdr:colOff>152400</xdr:colOff>
      <xdr:row>15</xdr:row>
      <xdr:rowOff>162016</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a:off x="13512800" y="2478677"/>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8" name="フローチャート: 判断 467">
          <a:extLst>
            <a:ext uri="{FF2B5EF4-FFF2-40B4-BE49-F238E27FC236}">
              <a16:creationId xmlns:a16="http://schemas.microsoft.com/office/drawing/2014/main" id="{00000000-0008-0000-0300-0000D4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0" name="フローチャート: 判断 469">
          <a:extLst>
            <a:ext uri="{FF2B5EF4-FFF2-40B4-BE49-F238E27FC236}">
              <a16:creationId xmlns:a16="http://schemas.microsoft.com/office/drawing/2014/main" id="{00000000-0008-0000-0300-0000D6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18341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95613</xdr:rowOff>
    </xdr:from>
    <xdr:to>
      <xdr:col>77</xdr:col>
      <xdr:colOff>95250</xdr:colOff>
      <xdr:row>14</xdr:row>
      <xdr:rowOff>25763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6129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10540</xdr:rowOff>
    </xdr:from>
    <xdr:ext cx="7366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5798800" y="241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22981</xdr:rowOff>
    </xdr:from>
    <xdr:to>
      <xdr:col>73</xdr:col>
      <xdr:colOff>44450</xdr:colOff>
      <xdr:row>14</xdr:row>
      <xdr:rowOff>124581</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5240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109358</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909800" y="250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111216</xdr:rowOff>
    </xdr:from>
    <xdr:to>
      <xdr:col>68</xdr:col>
      <xdr:colOff>203200</xdr:colOff>
      <xdr:row>16</xdr:row>
      <xdr:rowOff>41366</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4351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26143</xdr:rowOff>
    </xdr:from>
    <xdr:ext cx="762000" cy="25904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4020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27577</xdr:rowOff>
    </xdr:from>
    <xdr:to>
      <xdr:col>64</xdr:col>
      <xdr:colOff>152400</xdr:colOff>
      <xdr:row>14</xdr:row>
      <xdr:rowOff>129177</xdr:rowOff>
    </xdr:to>
    <xdr:sp macro="" textlink="">
      <xdr:nvSpPr>
        <xdr:cNvPr id="483" name="楕円 482">
          <a:extLst>
            <a:ext uri="{FF2B5EF4-FFF2-40B4-BE49-F238E27FC236}">
              <a16:creationId xmlns:a16="http://schemas.microsoft.com/office/drawing/2014/main" id="{00000000-0008-0000-0300-0000E3010000}"/>
            </a:ext>
          </a:extLst>
        </xdr:cNvPr>
        <xdr:cNvSpPr/>
      </xdr:nvSpPr>
      <xdr:spPr>
        <a:xfrm>
          <a:off x="13462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139354</xdr:rowOff>
    </xdr:from>
    <xdr:ext cx="762000" cy="259045"/>
    <xdr:sp macro="" textlink="">
      <xdr:nvSpPr>
        <xdr:cNvPr id="484" name="テキスト ボックス 483">
          <a:extLst>
            <a:ext uri="{FF2B5EF4-FFF2-40B4-BE49-F238E27FC236}">
              <a16:creationId xmlns:a16="http://schemas.microsoft.com/office/drawing/2014/main" id="{00000000-0008-0000-0300-0000E4010000}"/>
            </a:ext>
          </a:extLst>
        </xdr:cNvPr>
        <xdr:cNvSpPr txBox="1"/>
      </xdr:nvSpPr>
      <xdr:spPr>
        <a:xfrm>
          <a:off x="13131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し、類似団体平均値を上回った。これは、事業費支弁人件費が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したことなどにより経常的人件費が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したことによるものであり、引き続き町独自の給与削減措置の実施やＤＸ推進などによる業務効率化を図り、経費の縮減に努める。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16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1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7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物件費については、前年度と比較し</a:t>
          </a:r>
          <a:r>
            <a:rPr kumimoji="1" lang="ja-JP" altLang="en-US" sz="1100">
              <a:solidFill>
                <a:schemeClr val="dk1"/>
              </a:solidFill>
              <a:effectLst/>
              <a:latin typeface="+mn-lt"/>
              <a:ea typeface="+mn-ea"/>
              <a:cs typeface="+mn-cs"/>
            </a:rPr>
            <a:t>横ばいであったが</a:t>
          </a:r>
          <a:r>
            <a:rPr kumimoji="1" lang="ja-JP" altLang="ja-JP" sz="1100">
              <a:solidFill>
                <a:schemeClr val="dk1"/>
              </a:solidFill>
              <a:effectLst/>
              <a:latin typeface="+mn-lt"/>
              <a:ea typeface="+mn-ea"/>
              <a:cs typeface="+mn-cs"/>
            </a:rPr>
            <a:t>、類似団体平均値を上回った。これは、ふるさと納税寄附受入額増に伴う関連経費の増によるものである。一方で、インフラ及び公共施設の維持管理なども増加傾向にあるため、事務事業の整理統廃合を進め、経費の縮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167005</xdr:rowOff>
    </xdr:from>
    <xdr:to>
      <xdr:col>82</xdr:col>
      <xdr:colOff>107950</xdr:colOff>
      <xdr:row>16</xdr:row>
      <xdr:rowOff>167005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10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167005</xdr:rowOff>
    </xdr:from>
    <xdr:to>
      <xdr:col>78</xdr:col>
      <xdr:colOff>69850</xdr:colOff>
      <xdr:row>16</xdr:row>
      <xdr:rowOff>167005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3875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167005</xdr:rowOff>
    </xdr:from>
    <xdr:to>
      <xdr:col>73</xdr:col>
      <xdr:colOff>180975</xdr:colOff>
      <xdr:row>16</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38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787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88282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116205</xdr:rowOff>
    </xdr:from>
    <xdr:to>
      <xdr:col>78</xdr:col>
      <xdr:colOff>120650</xdr:colOff>
      <xdr:row>17</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31132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4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116205</xdr:rowOff>
    </xdr:from>
    <xdr:to>
      <xdr:col>74</xdr:col>
      <xdr:colOff>31750</xdr:colOff>
      <xdr:row>16</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類似団体平均値を下回った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今後については、</a:t>
          </a:r>
          <a:r>
            <a:rPr kumimoji="1" lang="ja-JP" altLang="ja-JP" sz="1100">
              <a:solidFill>
                <a:schemeClr val="dk1"/>
              </a:solidFill>
              <a:effectLst/>
              <a:latin typeface="+mn-lt"/>
              <a:ea typeface="+mn-ea"/>
              <a:cs typeface="+mn-cs"/>
            </a:rPr>
            <a:t>国の社会保障費と同様に、増加していく見込みであるため、福祉行政のサービス低下にならないよう、適正な運営に努めるとともに、特定財源の確保に努め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58</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61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その他に係る経常収支比率については、前年度と比較し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し、類似団体平均値を上回った。これは主に介護保険特別会計への繰出金の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るものである。今後</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団塊世代の高齢化進展などにより繰出金は増加していくことが見込まれるため、介護保険料の適正化や、介護予防の推進などにより、経費の縮減に努めていく。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098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148772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58</xdr:row>
      <xdr:rowOff>148772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低下し</a:t>
          </a:r>
          <a:r>
            <a:rPr kumimoji="1" lang="ja-JP" altLang="ja-JP" sz="1100">
              <a:solidFill>
                <a:schemeClr val="dk1"/>
              </a:solidFill>
              <a:effectLst/>
              <a:latin typeface="+mn-lt"/>
              <a:ea typeface="+mn-ea"/>
              <a:cs typeface="+mn-cs"/>
            </a:rPr>
            <a:t>、類似団体平均値を下回った。今後、特に町単独の補助金については、恒常化を防ぐため終期を設定し、所期の目的を達成したものは積極的に廃止又圧縮するよう、引き続き補助事業のスクラップアンドビルド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136525</xdr:rowOff>
    </xdr:from>
    <xdr:to>
      <xdr:col>82</xdr:col>
      <xdr:colOff>107950</xdr:colOff>
      <xdr:row>33</xdr:row>
      <xdr:rowOff>146050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94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117475</xdr:rowOff>
    </xdr:from>
    <xdr:to>
      <xdr:col>78</xdr:col>
      <xdr:colOff>69850</xdr:colOff>
      <xdr:row>33</xdr:row>
      <xdr:rowOff>146050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75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107950</xdr:rowOff>
    </xdr:from>
    <xdr:to>
      <xdr:col>73</xdr:col>
      <xdr:colOff>180975</xdr:colOff>
      <xdr:row>33</xdr:row>
      <xdr:rowOff>117475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65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88900</xdr:rowOff>
    </xdr:from>
    <xdr:to>
      <xdr:col>69</xdr:col>
      <xdr:colOff>92075</xdr:colOff>
      <xdr:row>33</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4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85725</xdr:rowOff>
    </xdr:from>
    <xdr:to>
      <xdr:col>82</xdr:col>
      <xdr:colOff>158750</xdr:colOff>
      <xdr:row>34</xdr:row>
      <xdr:rowOff>15875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165752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5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95250</xdr:rowOff>
    </xdr:from>
    <xdr:to>
      <xdr:col>78</xdr:col>
      <xdr:colOff>120650</xdr:colOff>
      <xdr:row>34</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35577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66675</xdr:rowOff>
    </xdr:from>
    <xdr:to>
      <xdr:col>74</xdr:col>
      <xdr:colOff>31750</xdr:colOff>
      <xdr:row>33</xdr:row>
      <xdr:rowOff>168275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7002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9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57150</xdr:rowOff>
    </xdr:from>
    <xdr:to>
      <xdr:col>69</xdr:col>
      <xdr:colOff>142875</xdr:colOff>
      <xdr:row>33</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38100</xdr:rowOff>
    </xdr:from>
    <xdr:to>
      <xdr:col>65</xdr:col>
      <xdr:colOff>53975</xdr:colOff>
      <xdr:row>33</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ポイント増加したものの、類似団体平均値を下回った。これは令和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月福島県沖地震に係る災害復旧事業債の償還が開始され増加したことによるものである。今後は</a:t>
          </a:r>
          <a:r>
            <a:rPr kumimoji="1" lang="ja-JP" altLang="en-US" sz="1100">
              <a:solidFill>
                <a:schemeClr val="dk1"/>
              </a:solidFill>
              <a:effectLst/>
              <a:latin typeface="+mn-lt"/>
              <a:ea typeface="+mn-ea"/>
              <a:cs typeface="+mn-cs"/>
            </a:rPr>
            <a:t>伊達桑折ＩＣ周辺インフラ整備事業や（仮称）歴史観光交流センター整備事業等</a:t>
          </a:r>
          <a:r>
            <a:rPr kumimoji="1" lang="ja-JP" altLang="ja-JP" sz="1100">
              <a:solidFill>
                <a:schemeClr val="dk1"/>
              </a:solidFill>
              <a:effectLst/>
              <a:latin typeface="+mn-lt"/>
              <a:ea typeface="+mn-ea"/>
              <a:cs typeface="+mn-cs"/>
            </a:rPr>
            <a:t>の借入も予定されていることから、新規の地方債発行については、慎重に検討を進めながら、交付税措置が有利な地方債の活用に努め、健全な財政運営を図っていく。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108713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113285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し、類似団体平均値を上回った。これは人件費や物件費の経常収支比率が高いことが要因として上げられる。</a:t>
          </a:r>
          <a:r>
            <a:rPr kumimoji="1" lang="ja-JP" altLang="en-US" sz="1100">
              <a:solidFill>
                <a:schemeClr val="dk1"/>
              </a:solidFill>
              <a:effectLst/>
              <a:latin typeface="+mn-lt"/>
              <a:ea typeface="+mn-ea"/>
              <a:cs typeface="+mn-cs"/>
            </a:rPr>
            <a:t>ＤＸ</a:t>
          </a:r>
          <a:r>
            <a:rPr kumimoji="1" lang="ja-JP" altLang="ja-JP" sz="1100">
              <a:solidFill>
                <a:schemeClr val="dk1"/>
              </a:solidFill>
              <a:effectLst/>
              <a:latin typeface="+mn-lt"/>
              <a:ea typeface="+mn-ea"/>
              <a:cs typeface="+mn-cs"/>
            </a:rPr>
            <a:t>推進や事務事業の整理統廃合による経費削減に努め、さらなる適正化・合理化を図っていく。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78</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035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035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08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17272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61043</xdr:rowOff>
    </xdr:from>
    <xdr:to>
      <xdr:col>29</xdr:col>
      <xdr:colOff>127000</xdr:colOff>
      <xdr:row>17</xdr:row>
      <xdr:rowOff>93413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3318"/>
          <a:ext cx="647700" cy="3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93413</xdr:rowOff>
    </xdr:from>
    <xdr:to>
      <xdr:col>26</xdr:col>
      <xdr:colOff>50800</xdr:colOff>
      <xdr:row>17</xdr:row>
      <xdr:rowOff>126567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5688"/>
          <a:ext cx="698500" cy="3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121263</xdr:rowOff>
    </xdr:from>
    <xdr:to>
      <xdr:col>22</xdr:col>
      <xdr:colOff>114300</xdr:colOff>
      <xdr:row>17</xdr:row>
      <xdr:rowOff>126567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83538"/>
          <a:ext cx="698500" cy="5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121263</xdr:rowOff>
    </xdr:from>
    <xdr:to>
      <xdr:col>18</xdr:col>
      <xdr:colOff>177800</xdr:colOff>
      <xdr:row>18</xdr:row>
      <xdr:rowOff>39157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3538"/>
          <a:ext cx="698500" cy="8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10243</xdr:rowOff>
    </xdr:from>
    <xdr:to>
      <xdr:col>29</xdr:col>
      <xdr:colOff>177800</xdr:colOff>
      <xdr:row>17</xdr:row>
      <xdr:rowOff>111843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2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26770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42613</xdr:rowOff>
    </xdr:from>
    <xdr:to>
      <xdr:col>26</xdr:col>
      <xdr:colOff>101600</xdr:colOff>
      <xdr:row>17</xdr:row>
      <xdr:rowOff>144213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154390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3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75767</xdr:rowOff>
    </xdr:from>
    <xdr:to>
      <xdr:col>22</xdr:col>
      <xdr:colOff>165100</xdr:colOff>
      <xdr:row>18</xdr:row>
      <xdr:rowOff>5917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8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70463</xdr:rowOff>
    </xdr:from>
    <xdr:to>
      <xdr:col>19</xdr:col>
      <xdr:colOff>38100</xdr:colOff>
      <xdr:row>18</xdr:row>
      <xdr:rowOff>613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159807</xdr:rowOff>
    </xdr:from>
    <xdr:to>
      <xdr:col>15</xdr:col>
      <xdr:colOff>101600</xdr:colOff>
      <xdr:row>18</xdr:row>
      <xdr:rowOff>89957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100134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9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186734</xdr:rowOff>
    </xdr:from>
    <xdr:to>
      <xdr:col>29</xdr:col>
      <xdr:colOff>127000</xdr:colOff>
      <xdr:row>35</xdr:row>
      <xdr:rowOff>203536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97084"/>
          <a:ext cx="6477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171510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203536</xdr:rowOff>
    </xdr:from>
    <xdr:to>
      <xdr:col>26</xdr:col>
      <xdr:colOff>50800</xdr:colOff>
      <xdr:row>35</xdr:row>
      <xdr:rowOff>237368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13886"/>
          <a:ext cx="698500" cy="3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237368</xdr:rowOff>
    </xdr:from>
    <xdr:to>
      <xdr:col>22</xdr:col>
      <xdr:colOff>114300</xdr:colOff>
      <xdr:row>35</xdr:row>
      <xdr:rowOff>285877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47718"/>
          <a:ext cx="698500" cy="48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285877</xdr:rowOff>
    </xdr:from>
    <xdr:to>
      <xdr:col>18</xdr:col>
      <xdr:colOff>177800</xdr:colOff>
      <xdr:row>35</xdr:row>
      <xdr:rowOff>292049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96227"/>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135934</xdr:rowOff>
    </xdr:from>
    <xdr:to>
      <xdr:col>29</xdr:col>
      <xdr:colOff>177800</xdr:colOff>
      <xdr:row>35</xdr:row>
      <xdr:rowOff>237534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46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323911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9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152736</xdr:rowOff>
    </xdr:from>
    <xdr:to>
      <xdr:col>26</xdr:col>
      <xdr:colOff>101600</xdr:colOff>
      <xdr:row>35</xdr:row>
      <xdr:rowOff>254336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6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239113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849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186568</xdr:rowOff>
    </xdr:from>
    <xdr:to>
      <xdr:col>22</xdr:col>
      <xdr:colOff>165100</xdr:colOff>
      <xdr:row>35</xdr:row>
      <xdr:rowOff>288168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9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298345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235077</xdr:rowOff>
    </xdr:from>
    <xdr:to>
      <xdr:col>19</xdr:col>
      <xdr:colOff>38100</xdr:colOff>
      <xdr:row>35</xdr:row>
      <xdr:rowOff>336677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45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1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241249</xdr:rowOff>
    </xdr:from>
    <xdr:to>
      <xdr:col>15</xdr:col>
      <xdr:colOff>101600</xdr:colOff>
      <xdr:row>35</xdr:row>
      <xdr:rowOff>342849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5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327626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3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111989</xdr:rowOff>
    </xdr:from>
    <xdr:to>
      <xdr:col>24</xdr:col>
      <xdr:colOff>63500</xdr:colOff>
      <xdr:row>35</xdr:row>
      <xdr:rowOff>25972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1289"/>
          <a:ext cx="838200" cy="8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170104</xdr:rowOff>
    </xdr:from>
    <xdr:to>
      <xdr:col>19</xdr:col>
      <xdr:colOff>177800</xdr:colOff>
      <xdr:row>35</xdr:row>
      <xdr:rowOff>25972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99404"/>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170104</xdr:rowOff>
    </xdr:from>
    <xdr:to>
      <xdr:col>15</xdr:col>
      <xdr:colOff>50800</xdr:colOff>
      <xdr:row>35</xdr:row>
      <xdr:rowOff>60084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9404"/>
          <a:ext cx="8890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60084</xdr:rowOff>
    </xdr:from>
    <xdr:to>
      <xdr:col>10</xdr:col>
      <xdr:colOff>114300</xdr:colOff>
      <xdr:row>37</xdr:row>
      <xdr:rowOff>87884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0834"/>
          <a:ext cx="889000" cy="3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61189</xdr:rowOff>
    </xdr:from>
    <xdr:to>
      <xdr:col>24</xdr:col>
      <xdr:colOff>114300</xdr:colOff>
      <xdr:row>34</xdr:row>
      <xdr:rowOff>162789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84066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146622</xdr:rowOff>
    </xdr:from>
    <xdr:to>
      <xdr:col>20</xdr:col>
      <xdr:colOff>38100</xdr:colOff>
      <xdr:row>35</xdr:row>
      <xdr:rowOff>76772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93299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119304</xdr:rowOff>
    </xdr:from>
    <xdr:to>
      <xdr:col>15</xdr:col>
      <xdr:colOff>101600</xdr:colOff>
      <xdr:row>35</xdr:row>
      <xdr:rowOff>49454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65981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2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9284</xdr:rowOff>
    </xdr:from>
    <xdr:to>
      <xdr:col>10</xdr:col>
      <xdr:colOff>165100</xdr:colOff>
      <xdr:row>35</xdr:row>
      <xdr:rowOff>110884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127411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37084</xdr:rowOff>
    </xdr:from>
    <xdr:to>
      <xdr:col>6</xdr:col>
      <xdr:colOff>38100</xdr:colOff>
      <xdr:row>37</xdr:row>
      <xdr:rowOff>138684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129811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125245</xdr:rowOff>
    </xdr:from>
    <xdr:to>
      <xdr:col>24</xdr:col>
      <xdr:colOff>63500</xdr:colOff>
      <xdr:row>57</xdr:row>
      <xdr:rowOff>10625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26445"/>
          <a:ext cx="8382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125245</xdr:rowOff>
    </xdr:from>
    <xdr:to>
      <xdr:col>19</xdr:col>
      <xdr:colOff>177800</xdr:colOff>
      <xdr:row>57</xdr:row>
      <xdr:rowOff>9790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6445"/>
          <a:ext cx="889000" cy="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9790</xdr:rowOff>
    </xdr:from>
    <xdr:to>
      <xdr:col>15</xdr:col>
      <xdr:colOff>50800</xdr:colOff>
      <xdr:row>57</xdr:row>
      <xdr:rowOff>10579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2440"/>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10579</xdr:rowOff>
    </xdr:from>
    <xdr:to>
      <xdr:col>10</xdr:col>
      <xdr:colOff>114300</xdr:colOff>
      <xdr:row>57</xdr:row>
      <xdr:rowOff>58528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3229"/>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131275</xdr:rowOff>
    </xdr:from>
    <xdr:to>
      <xdr:col>24</xdr:col>
      <xdr:colOff>114300</xdr:colOff>
      <xdr:row>57</xdr:row>
      <xdr:rowOff>61425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109702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74445</xdr:rowOff>
    </xdr:from>
    <xdr:to>
      <xdr:col>20</xdr:col>
      <xdr:colOff>38100</xdr:colOff>
      <xdr:row>57</xdr:row>
      <xdr:rowOff>4595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21122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5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130440</xdr:rowOff>
    </xdr:from>
    <xdr:to>
      <xdr:col>15</xdr:col>
      <xdr:colOff>101600</xdr:colOff>
      <xdr:row>57</xdr:row>
      <xdr:rowOff>60590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77117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0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131229</xdr:rowOff>
    </xdr:from>
    <xdr:to>
      <xdr:col>10</xdr:col>
      <xdr:colOff>165100</xdr:colOff>
      <xdr:row>57</xdr:row>
      <xdr:rowOff>61379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77906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7728</xdr:rowOff>
    </xdr:from>
    <xdr:to>
      <xdr:col>6</xdr:col>
      <xdr:colOff>38100</xdr:colOff>
      <xdr:row>57</xdr:row>
      <xdr:rowOff>109328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100455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61213</xdr:rowOff>
    </xdr:from>
    <xdr:to>
      <xdr:col>24</xdr:col>
      <xdr:colOff>63500</xdr:colOff>
      <xdr:row>78</xdr:row>
      <xdr:rowOff>67768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62863"/>
          <a:ext cx="838200" cy="17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61213</xdr:rowOff>
    </xdr:from>
    <xdr:to>
      <xdr:col>19</xdr:col>
      <xdr:colOff>177800</xdr:colOff>
      <xdr:row>77</xdr:row>
      <xdr:rowOff>165151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2863"/>
          <a:ext cx="889000" cy="10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165151</xdr:rowOff>
    </xdr:from>
    <xdr:to>
      <xdr:col>15</xdr:col>
      <xdr:colOff>50800</xdr:colOff>
      <xdr:row>78</xdr:row>
      <xdr:rowOff>105066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66801"/>
          <a:ext cx="889000" cy="1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105066</xdr:rowOff>
    </xdr:from>
    <xdr:to>
      <xdr:col>10</xdr:col>
      <xdr:colOff>114300</xdr:colOff>
      <xdr:row>78</xdr:row>
      <xdr:rowOff>165188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78166"/>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16968</xdr:rowOff>
    </xdr:from>
    <xdr:to>
      <xdr:col>24</xdr:col>
      <xdr:colOff>114300</xdr:colOff>
      <xdr:row>78</xdr:row>
      <xdr:rowOff>118568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103345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10413</xdr:rowOff>
    </xdr:from>
    <xdr:to>
      <xdr:col>20</xdr:col>
      <xdr:colOff>38100</xdr:colOff>
      <xdr:row>77</xdr:row>
      <xdr:rowOff>112013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103140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114351</xdr:rowOff>
    </xdr:from>
    <xdr:to>
      <xdr:col>15</xdr:col>
      <xdr:colOff>101600</xdr:colOff>
      <xdr:row>78</xdr:row>
      <xdr:rowOff>44501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35628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54266</xdr:rowOff>
    </xdr:from>
    <xdr:to>
      <xdr:col>10</xdr:col>
      <xdr:colOff>165100</xdr:colOff>
      <xdr:row>78</xdr:row>
      <xdr:rowOff>155866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146993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114388</xdr:rowOff>
    </xdr:from>
    <xdr:to>
      <xdr:col>6</xdr:col>
      <xdr:colOff>38100</xdr:colOff>
      <xdr:row>79</xdr:row>
      <xdr:rowOff>44538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35665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76803</xdr:rowOff>
    </xdr:from>
    <xdr:to>
      <xdr:col>24</xdr:col>
      <xdr:colOff>63500</xdr:colOff>
      <xdr:row>98</xdr:row>
      <xdr:rowOff>30821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07453"/>
          <a:ext cx="838200" cy="12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123648</xdr:rowOff>
    </xdr:from>
    <xdr:to>
      <xdr:col>19</xdr:col>
      <xdr:colOff>177800</xdr:colOff>
      <xdr:row>98</xdr:row>
      <xdr:rowOff>30821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82848"/>
          <a:ext cx="889000" cy="2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123648</xdr:rowOff>
    </xdr:from>
    <xdr:to>
      <xdr:col>15</xdr:col>
      <xdr:colOff>50800</xdr:colOff>
      <xdr:row>99</xdr:row>
      <xdr:rowOff>14199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82848"/>
          <a:ext cx="889000" cy="40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122881</xdr:rowOff>
    </xdr:from>
    <xdr:to>
      <xdr:col>10</xdr:col>
      <xdr:colOff>114300</xdr:colOff>
      <xdr:row>99</xdr:row>
      <xdr:rowOff>14199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924981"/>
          <a:ext cx="889000" cy="6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26003</xdr:rowOff>
    </xdr:from>
    <xdr:to>
      <xdr:col>24</xdr:col>
      <xdr:colOff>114300</xdr:colOff>
      <xdr:row>97</xdr:row>
      <xdr:rowOff>127603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4430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151471</xdr:rowOff>
    </xdr:from>
    <xdr:to>
      <xdr:col>20</xdr:col>
      <xdr:colOff>38100</xdr:colOff>
      <xdr:row>98</xdr:row>
      <xdr:rowOff>81621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72748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7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72848</xdr:rowOff>
    </xdr:from>
    <xdr:to>
      <xdr:col>15</xdr:col>
      <xdr:colOff>101600</xdr:colOff>
      <xdr:row>97</xdr:row>
      <xdr:rowOff>2998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165575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134849</xdr:rowOff>
    </xdr:from>
    <xdr:to>
      <xdr:col>10</xdr:col>
      <xdr:colOff>165100</xdr:colOff>
      <xdr:row>99</xdr:row>
      <xdr:rowOff>64999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56126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70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72081</xdr:rowOff>
    </xdr:from>
    <xdr:to>
      <xdr:col>6</xdr:col>
      <xdr:colOff>38100</xdr:colOff>
      <xdr:row>99</xdr:row>
      <xdr:rowOff>2231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164808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128788</xdr:rowOff>
    </xdr:from>
    <xdr:to>
      <xdr:col>55</xdr:col>
      <xdr:colOff>0</xdr:colOff>
      <xdr:row>37</xdr:row>
      <xdr:rowOff>144588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72438"/>
          <a:ext cx="838200" cy="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128788</xdr:rowOff>
    </xdr:from>
    <xdr:to>
      <xdr:col>50</xdr:col>
      <xdr:colOff>114300</xdr:colOff>
      <xdr:row>37</xdr:row>
      <xdr:rowOff>145030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72438"/>
          <a:ext cx="889000" cy="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124487</xdr:rowOff>
    </xdr:from>
    <xdr:to>
      <xdr:col>45</xdr:col>
      <xdr:colOff>177800</xdr:colOff>
      <xdr:row>37</xdr:row>
      <xdr:rowOff>145030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25237"/>
          <a:ext cx="889000" cy="3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124487</xdr:rowOff>
    </xdr:from>
    <xdr:to>
      <xdr:col>41</xdr:col>
      <xdr:colOff>50800</xdr:colOff>
      <xdr:row>37</xdr:row>
      <xdr:rowOff>147800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25237"/>
          <a:ext cx="889000" cy="36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93788</xdr:rowOff>
    </xdr:from>
    <xdr:to>
      <xdr:col>55</xdr:col>
      <xdr:colOff>50800</xdr:colOff>
      <xdr:row>38</xdr:row>
      <xdr:rowOff>23938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8715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5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77988</xdr:rowOff>
    </xdr:from>
    <xdr:to>
      <xdr:col>50</xdr:col>
      <xdr:colOff>165100</xdr:colOff>
      <xdr:row>38</xdr:row>
      <xdr:rowOff>8138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170715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94230</xdr:rowOff>
    </xdr:from>
    <xdr:to>
      <xdr:col>46</xdr:col>
      <xdr:colOff>38100</xdr:colOff>
      <xdr:row>38</xdr:row>
      <xdr:rowOff>24380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15507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73687</xdr:rowOff>
    </xdr:from>
    <xdr:to>
      <xdr:col>41</xdr:col>
      <xdr:colOff>101600</xdr:colOff>
      <xdr:row>36</xdr:row>
      <xdr:rowOff>3837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166414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6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97000</xdr:rowOff>
    </xdr:from>
    <xdr:to>
      <xdr:col>36</xdr:col>
      <xdr:colOff>165100</xdr:colOff>
      <xdr:row>38</xdr:row>
      <xdr:rowOff>27150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18277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164740</xdr:rowOff>
    </xdr:from>
    <xdr:to>
      <xdr:col>55</xdr:col>
      <xdr:colOff>0</xdr:colOff>
      <xdr:row>58</xdr:row>
      <xdr:rowOff>61561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37390"/>
          <a:ext cx="838200" cy="6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164740</xdr:rowOff>
    </xdr:from>
    <xdr:to>
      <xdr:col>50</xdr:col>
      <xdr:colOff>114300</xdr:colOff>
      <xdr:row>58</xdr:row>
      <xdr:rowOff>110843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37390"/>
          <a:ext cx="889000" cy="11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91222</xdr:rowOff>
    </xdr:from>
    <xdr:to>
      <xdr:col>45</xdr:col>
      <xdr:colOff>177800</xdr:colOff>
      <xdr:row>58</xdr:row>
      <xdr:rowOff>110843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20972"/>
          <a:ext cx="889000" cy="53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91222</xdr:rowOff>
    </xdr:from>
    <xdr:to>
      <xdr:col>41</xdr:col>
      <xdr:colOff>50800</xdr:colOff>
      <xdr:row>56</xdr:row>
      <xdr:rowOff>156559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20972"/>
          <a:ext cx="889000" cy="2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10761</xdr:rowOff>
    </xdr:from>
    <xdr:to>
      <xdr:col>55</xdr:col>
      <xdr:colOff>50800</xdr:colOff>
      <xdr:row>58</xdr:row>
      <xdr:rowOff>112361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97138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113940</xdr:rowOff>
    </xdr:from>
    <xdr:to>
      <xdr:col>50</xdr:col>
      <xdr:colOff>165100</xdr:colOff>
      <xdr:row>58</xdr:row>
      <xdr:rowOff>44090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35217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7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60043</xdr:rowOff>
    </xdr:from>
    <xdr:to>
      <xdr:col>46</xdr:col>
      <xdr:colOff>38100</xdr:colOff>
      <xdr:row>58</xdr:row>
      <xdr:rowOff>161643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152770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9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40422</xdr:rowOff>
    </xdr:from>
    <xdr:to>
      <xdr:col>41</xdr:col>
      <xdr:colOff>101600</xdr:colOff>
      <xdr:row>55</xdr:row>
      <xdr:rowOff>142022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7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158549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24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105759</xdr:rowOff>
    </xdr:from>
    <xdr:to>
      <xdr:col>36</xdr:col>
      <xdr:colOff>165100</xdr:colOff>
      <xdr:row>57</xdr:row>
      <xdr:rowOff>35909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52436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8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133899</xdr:rowOff>
    </xdr:from>
    <xdr:to>
      <xdr:col>55</xdr:col>
      <xdr:colOff>0</xdr:colOff>
      <xdr:row>78</xdr:row>
      <xdr:rowOff>7524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35549"/>
          <a:ext cx="838200" cy="4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133899</xdr:rowOff>
    </xdr:from>
    <xdr:to>
      <xdr:col>50</xdr:col>
      <xdr:colOff>114300</xdr:colOff>
      <xdr:row>77</xdr:row>
      <xdr:rowOff>153564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35549"/>
          <a:ext cx="889000" cy="1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48768</xdr:rowOff>
    </xdr:from>
    <xdr:to>
      <xdr:col>45</xdr:col>
      <xdr:colOff>177800</xdr:colOff>
      <xdr:row>77</xdr:row>
      <xdr:rowOff>153564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564618"/>
          <a:ext cx="889000" cy="7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48768</xdr:rowOff>
    </xdr:from>
    <xdr:to>
      <xdr:col>41</xdr:col>
      <xdr:colOff>50800</xdr:colOff>
      <xdr:row>75</xdr:row>
      <xdr:rowOff>167549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564618"/>
          <a:ext cx="889000" cy="46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128174</xdr:rowOff>
    </xdr:from>
    <xdr:to>
      <xdr:col>55</xdr:col>
      <xdr:colOff>50800</xdr:colOff>
      <xdr:row>78</xdr:row>
      <xdr:rowOff>58324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43101</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4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83099</xdr:rowOff>
    </xdr:from>
    <xdr:to>
      <xdr:col>50</xdr:col>
      <xdr:colOff>165100</xdr:colOff>
      <xdr:row>78</xdr:row>
      <xdr:rowOff>13249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102764</xdr:rowOff>
    </xdr:from>
    <xdr:to>
      <xdr:col>46</xdr:col>
      <xdr:colOff>38100</xdr:colOff>
      <xdr:row>78</xdr:row>
      <xdr:rowOff>32914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24041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3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169418</xdr:rowOff>
    </xdr:from>
    <xdr:to>
      <xdr:col>41</xdr:col>
      <xdr:colOff>101600</xdr:colOff>
      <xdr:row>73</xdr:row>
      <xdr:rowOff>99568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5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116095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28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116749</xdr:rowOff>
    </xdr:from>
    <xdr:to>
      <xdr:col>36</xdr:col>
      <xdr:colOff>165100</xdr:colOff>
      <xdr:row>76</xdr:row>
      <xdr:rowOff>46899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7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63426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5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91686</xdr:rowOff>
    </xdr:from>
    <xdr:to>
      <xdr:col>55</xdr:col>
      <xdr:colOff>0</xdr:colOff>
      <xdr:row>97</xdr:row>
      <xdr:rowOff>162255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22336"/>
          <a:ext cx="838200" cy="7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91686</xdr:rowOff>
    </xdr:from>
    <xdr:to>
      <xdr:col>50</xdr:col>
      <xdr:colOff>114300</xdr:colOff>
      <xdr:row>98</xdr:row>
      <xdr:rowOff>87717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22336"/>
          <a:ext cx="889000" cy="1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71067</xdr:rowOff>
    </xdr:from>
    <xdr:to>
      <xdr:col>45</xdr:col>
      <xdr:colOff>177800</xdr:colOff>
      <xdr:row>98</xdr:row>
      <xdr:rowOff>87717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73167"/>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26490</xdr:rowOff>
    </xdr:from>
    <xdr:to>
      <xdr:col>41</xdr:col>
      <xdr:colOff>50800</xdr:colOff>
      <xdr:row>98</xdr:row>
      <xdr:rowOff>71067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859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111455</xdr:rowOff>
    </xdr:from>
    <xdr:to>
      <xdr:col>55</xdr:col>
      <xdr:colOff>50800</xdr:colOff>
      <xdr:row>98</xdr:row>
      <xdr:rowOff>41605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89882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2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40886</xdr:rowOff>
    </xdr:from>
    <xdr:to>
      <xdr:col>50</xdr:col>
      <xdr:colOff>165100</xdr:colOff>
      <xdr:row>97</xdr:row>
      <xdr:rowOff>142486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6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36917</xdr:rowOff>
    </xdr:from>
    <xdr:to>
      <xdr:col>46</xdr:col>
      <xdr:colOff>38100</xdr:colOff>
      <xdr:row>98</xdr:row>
      <xdr:rowOff>138517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129644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20267</xdr:rowOff>
    </xdr:from>
    <xdr:to>
      <xdr:col>41</xdr:col>
      <xdr:colOff>101600</xdr:colOff>
      <xdr:row>98</xdr:row>
      <xdr:rowOff>121867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112994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147140</xdr:rowOff>
    </xdr:from>
    <xdr:to>
      <xdr:col>36</xdr:col>
      <xdr:colOff>165100</xdr:colOff>
      <xdr:row>98</xdr:row>
      <xdr:rowOff>77290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68417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145232</xdr:rowOff>
    </xdr:from>
    <xdr:to>
      <xdr:col>85</xdr:col>
      <xdr:colOff>127000</xdr:colOff>
      <xdr:row>38</xdr:row>
      <xdr:rowOff>85462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17432"/>
          <a:ext cx="838200" cy="28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35493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50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145232</xdr:rowOff>
    </xdr:from>
    <xdr:to>
      <xdr:col>81</xdr:col>
      <xdr:colOff>50800</xdr:colOff>
      <xdr:row>37</xdr:row>
      <xdr:rowOff>71115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317432"/>
          <a:ext cx="889000" cy="9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136327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71115</xdr:rowOff>
    </xdr:from>
    <xdr:to>
      <xdr:col>76</xdr:col>
      <xdr:colOff>114300</xdr:colOff>
      <xdr:row>38</xdr:row>
      <xdr:rowOff>7848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14765"/>
          <a:ext cx="889000" cy="10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7848</xdr:rowOff>
    </xdr:from>
    <xdr:to>
      <xdr:col>71</xdr:col>
      <xdr:colOff>177800</xdr:colOff>
      <xdr:row>38</xdr:row>
      <xdr:rowOff>34928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22948"/>
          <a:ext cx="8890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34662</xdr:rowOff>
    </xdr:from>
    <xdr:to>
      <xdr:col>85</xdr:col>
      <xdr:colOff>177800</xdr:colOff>
      <xdr:row>38</xdr:row>
      <xdr:rowOff>136262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165489</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3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94432</xdr:rowOff>
    </xdr:from>
    <xdr:to>
      <xdr:col>81</xdr:col>
      <xdr:colOff>101600</xdr:colOff>
      <xdr:row>37</xdr:row>
      <xdr:rowOff>24582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41109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20315</xdr:rowOff>
    </xdr:from>
    <xdr:to>
      <xdr:col>76</xdr:col>
      <xdr:colOff>165100</xdr:colOff>
      <xdr:row>37</xdr:row>
      <xdr:rowOff>121915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6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138442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3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128498</xdr:rowOff>
    </xdr:from>
    <xdr:to>
      <xdr:col>72</xdr:col>
      <xdr:colOff>38100</xdr:colOff>
      <xdr:row>38</xdr:row>
      <xdr:rowOff>58648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75175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155578</xdr:rowOff>
    </xdr:from>
    <xdr:to>
      <xdr:col>67</xdr:col>
      <xdr:colOff>101600</xdr:colOff>
      <xdr:row>38</xdr:row>
      <xdr:rowOff>85728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102255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109910</xdr:rowOff>
    </xdr:from>
    <xdr:to>
      <xdr:col>85</xdr:col>
      <xdr:colOff>127000</xdr:colOff>
      <xdr:row>77</xdr:row>
      <xdr:rowOff>118715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11560"/>
          <a:ext cx="8382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118715</xdr:rowOff>
    </xdr:from>
    <xdr:to>
      <xdr:col>81</xdr:col>
      <xdr:colOff>50800</xdr:colOff>
      <xdr:row>77</xdr:row>
      <xdr:rowOff>124019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20365"/>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124019</xdr:rowOff>
    </xdr:from>
    <xdr:to>
      <xdr:col>76</xdr:col>
      <xdr:colOff>114300</xdr:colOff>
      <xdr:row>77</xdr:row>
      <xdr:rowOff>132787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25669"/>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132787</xdr:rowOff>
    </xdr:from>
    <xdr:to>
      <xdr:col>71</xdr:col>
      <xdr:colOff>177800</xdr:colOff>
      <xdr:row>77</xdr:row>
      <xdr:rowOff>145552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34437"/>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59110</xdr:rowOff>
    </xdr:from>
    <xdr:to>
      <xdr:col>85</xdr:col>
      <xdr:colOff>177800</xdr:colOff>
      <xdr:row>77</xdr:row>
      <xdr:rowOff>160710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145487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67915</xdr:rowOff>
    </xdr:from>
    <xdr:to>
      <xdr:col>81</xdr:col>
      <xdr:colOff>101600</xdr:colOff>
      <xdr:row>77</xdr:row>
      <xdr:rowOff>169515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160642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73219</xdr:rowOff>
    </xdr:from>
    <xdr:to>
      <xdr:col>76</xdr:col>
      <xdr:colOff>165100</xdr:colOff>
      <xdr:row>78</xdr:row>
      <xdr:rowOff>3369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165946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6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81987</xdr:rowOff>
    </xdr:from>
    <xdr:to>
      <xdr:col>72</xdr:col>
      <xdr:colOff>38100</xdr:colOff>
      <xdr:row>78</xdr:row>
      <xdr:rowOff>12137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3264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94752</xdr:rowOff>
    </xdr:from>
    <xdr:to>
      <xdr:col>67</xdr:col>
      <xdr:colOff>101600</xdr:colOff>
      <xdr:row>78</xdr:row>
      <xdr:rowOff>24902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140861</xdr:rowOff>
    </xdr:from>
    <xdr:to>
      <xdr:col>85</xdr:col>
      <xdr:colOff>127000</xdr:colOff>
      <xdr:row>98</xdr:row>
      <xdr:rowOff>15539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71511"/>
          <a:ext cx="838200" cy="4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15539</xdr:rowOff>
    </xdr:from>
    <xdr:to>
      <xdr:col>81</xdr:col>
      <xdr:colOff>50800</xdr:colOff>
      <xdr:row>98</xdr:row>
      <xdr:rowOff>54181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17639"/>
          <a:ext cx="889000" cy="3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54181</xdr:rowOff>
    </xdr:from>
    <xdr:to>
      <xdr:col>76</xdr:col>
      <xdr:colOff>114300</xdr:colOff>
      <xdr:row>98</xdr:row>
      <xdr:rowOff>85055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56281"/>
          <a:ext cx="8890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85055</xdr:rowOff>
    </xdr:from>
    <xdr:to>
      <xdr:col>71</xdr:col>
      <xdr:colOff>177800</xdr:colOff>
      <xdr:row>98</xdr:row>
      <xdr:rowOff>102113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87155"/>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90061</xdr:rowOff>
    </xdr:from>
    <xdr:to>
      <xdr:col>85</xdr:col>
      <xdr:colOff>177800</xdr:colOff>
      <xdr:row>98</xdr:row>
      <xdr:rowOff>20211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2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68488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136189</xdr:rowOff>
    </xdr:from>
    <xdr:to>
      <xdr:col>81</xdr:col>
      <xdr:colOff>101600</xdr:colOff>
      <xdr:row>98</xdr:row>
      <xdr:rowOff>66339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57466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5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3381</xdr:rowOff>
    </xdr:from>
    <xdr:to>
      <xdr:col>76</xdr:col>
      <xdr:colOff>165100</xdr:colOff>
      <xdr:row>98</xdr:row>
      <xdr:rowOff>104981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96108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34255</xdr:rowOff>
    </xdr:from>
    <xdr:to>
      <xdr:col>72</xdr:col>
      <xdr:colOff>38100</xdr:colOff>
      <xdr:row>98</xdr:row>
      <xdr:rowOff>135855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126982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51313</xdr:rowOff>
    </xdr:from>
    <xdr:to>
      <xdr:col>67</xdr:col>
      <xdr:colOff>101600</xdr:colOff>
      <xdr:row>98</xdr:row>
      <xdr:rowOff>152913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144040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169342</xdr:rowOff>
    </xdr:from>
    <xdr:to>
      <xdr:col>116</xdr:col>
      <xdr:colOff>63500</xdr:colOff>
      <xdr:row>38</xdr:row>
      <xdr:rowOff>170104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8444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170104</xdr:rowOff>
    </xdr:from>
    <xdr:to>
      <xdr:col>111</xdr:col>
      <xdr:colOff>177800</xdr:colOff>
      <xdr:row>39</xdr:row>
      <xdr:rowOff>14427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8520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14427</xdr:rowOff>
    </xdr:from>
    <xdr:to>
      <xdr:col>107</xdr:col>
      <xdr:colOff>50800</xdr:colOff>
      <xdr:row>39</xdr:row>
      <xdr:rowOff>19152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00977"/>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138290</xdr:rowOff>
    </xdr:from>
    <xdr:to>
      <xdr:col>102</xdr:col>
      <xdr:colOff>114300</xdr:colOff>
      <xdr:row>39</xdr:row>
      <xdr:rowOff>19152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3390"/>
          <a:ext cx="8890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118542</xdr:rowOff>
    </xdr:from>
    <xdr:to>
      <xdr:col>116</xdr:col>
      <xdr:colOff>114300</xdr:colOff>
      <xdr:row>39</xdr:row>
      <xdr:rowOff>48692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33469</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4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119304</xdr:rowOff>
    </xdr:from>
    <xdr:to>
      <xdr:col>112</xdr:col>
      <xdr:colOff>38100</xdr:colOff>
      <xdr:row>39</xdr:row>
      <xdr:rowOff>49454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40581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7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135077</xdr:rowOff>
    </xdr:from>
    <xdr:to>
      <xdr:col>107</xdr:col>
      <xdr:colOff>101600</xdr:colOff>
      <xdr:row>39</xdr:row>
      <xdr:rowOff>65227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56354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139802</xdr:rowOff>
    </xdr:from>
    <xdr:to>
      <xdr:col>102</xdr:col>
      <xdr:colOff>165100</xdr:colOff>
      <xdr:row>39</xdr:row>
      <xdr:rowOff>69952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61079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74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87490</xdr:rowOff>
    </xdr:from>
    <xdr:to>
      <xdr:col>98</xdr:col>
      <xdr:colOff>38100</xdr:colOff>
      <xdr:row>39</xdr:row>
      <xdr:rowOff>17640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8767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319</xdr:rowOff>
    </xdr:from>
    <xdr:to>
      <xdr:col>116</xdr:col>
      <xdr:colOff>63500</xdr:colOff>
      <xdr:row>59</xdr:row>
      <xdr:rowOff>10214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15869"/>
          <a:ext cx="8382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319</xdr:rowOff>
    </xdr:from>
    <xdr:to>
      <xdr:col>111</xdr:col>
      <xdr:colOff>177800</xdr:colOff>
      <xdr:row>59</xdr:row>
      <xdr:rowOff>13088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15869"/>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13088</xdr:rowOff>
    </xdr:from>
    <xdr:to>
      <xdr:col>107</xdr:col>
      <xdr:colOff>50800</xdr:colOff>
      <xdr:row>59</xdr:row>
      <xdr:rowOff>14198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28638"/>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14198</xdr:rowOff>
    </xdr:from>
    <xdr:to>
      <xdr:col>102</xdr:col>
      <xdr:colOff>114300</xdr:colOff>
      <xdr:row>59</xdr:row>
      <xdr:rowOff>15374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29748"/>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130864</xdr:rowOff>
    </xdr:from>
    <xdr:to>
      <xdr:col>116</xdr:col>
      <xdr:colOff>114300</xdr:colOff>
      <xdr:row>59</xdr:row>
      <xdr:rowOff>61014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45791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8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120969</xdr:rowOff>
    </xdr:from>
    <xdr:to>
      <xdr:col>112</xdr:col>
      <xdr:colOff>38100</xdr:colOff>
      <xdr:row>59</xdr:row>
      <xdr:rowOff>51119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42246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133738</xdr:rowOff>
    </xdr:from>
    <xdr:to>
      <xdr:col>107</xdr:col>
      <xdr:colOff>101600</xdr:colOff>
      <xdr:row>59</xdr:row>
      <xdr:rowOff>63888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55015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7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134848</xdr:rowOff>
    </xdr:from>
    <xdr:to>
      <xdr:col>102</xdr:col>
      <xdr:colOff>165100</xdr:colOff>
      <xdr:row>59</xdr:row>
      <xdr:rowOff>64998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56125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136024</xdr:rowOff>
    </xdr:from>
    <xdr:to>
      <xdr:col>98</xdr:col>
      <xdr:colOff>38100</xdr:colOff>
      <xdr:row>59</xdr:row>
      <xdr:rowOff>66174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57301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7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2409</xdr:rowOff>
    </xdr:from>
    <xdr:to>
      <xdr:col>116</xdr:col>
      <xdr:colOff>63500</xdr:colOff>
      <xdr:row>77</xdr:row>
      <xdr:rowOff>91063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04059"/>
          <a:ext cx="838200" cy="8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73809</xdr:rowOff>
    </xdr:from>
    <xdr:to>
      <xdr:col>111</xdr:col>
      <xdr:colOff>177800</xdr:colOff>
      <xdr:row>77</xdr:row>
      <xdr:rowOff>91063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275459"/>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73809</xdr:rowOff>
    </xdr:from>
    <xdr:to>
      <xdr:col>107</xdr:col>
      <xdr:colOff>50800</xdr:colOff>
      <xdr:row>77</xdr:row>
      <xdr:rowOff>106107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75459"/>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106107</xdr:rowOff>
    </xdr:from>
    <xdr:to>
      <xdr:col>102</xdr:col>
      <xdr:colOff>114300</xdr:colOff>
      <xdr:row>77</xdr:row>
      <xdr:rowOff>134779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07757"/>
          <a:ext cx="889000" cy="2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123059</xdr:rowOff>
    </xdr:from>
    <xdr:to>
      <xdr:col>116</xdr:col>
      <xdr:colOff>114300</xdr:colOff>
      <xdr:row>77</xdr:row>
      <xdr:rowOff>53209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145936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40263</xdr:rowOff>
    </xdr:from>
    <xdr:to>
      <xdr:col>112</xdr:col>
      <xdr:colOff>38100</xdr:colOff>
      <xdr:row>77</xdr:row>
      <xdr:rowOff>141863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132990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23009</xdr:rowOff>
    </xdr:from>
    <xdr:to>
      <xdr:col>107</xdr:col>
      <xdr:colOff>101600</xdr:colOff>
      <xdr:row>77</xdr:row>
      <xdr:rowOff>124609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141136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55307</xdr:rowOff>
    </xdr:from>
    <xdr:to>
      <xdr:col>102</xdr:col>
      <xdr:colOff>165100</xdr:colOff>
      <xdr:row>77</xdr:row>
      <xdr:rowOff>156907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83979</xdr:rowOff>
    </xdr:from>
    <xdr:to>
      <xdr:col>98</xdr:col>
      <xdr:colOff>38100</xdr:colOff>
      <xdr:row>78</xdr:row>
      <xdr:rowOff>14129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5256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7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給与改定による給料月額の増及び期末勤勉手当の支給月数の引き上げ</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6,727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。・物件費：参議院議員通常選挙費や住民税均等割世帯応援商品券給付事業の完了などにより</a:t>
          </a:r>
          <a:r>
            <a:rPr kumimoji="1" lang="en-US" altLang="ja-JP" sz="1100">
              <a:solidFill>
                <a:schemeClr val="dk1"/>
              </a:solidFill>
              <a:effectLst/>
              <a:latin typeface="+mn-lt"/>
              <a:ea typeface="+mn-ea"/>
              <a:cs typeface="+mn-cs"/>
            </a:rPr>
            <a:t>14,916</a:t>
          </a:r>
          <a:r>
            <a:rPr kumimoji="1" lang="ja-JP" altLang="ja-JP" sz="1100">
              <a:solidFill>
                <a:schemeClr val="dk1"/>
              </a:solidFill>
              <a:effectLst/>
              <a:latin typeface="+mn-lt"/>
              <a:ea typeface="+mn-ea"/>
              <a:cs typeface="+mn-cs"/>
            </a:rPr>
            <a:t>円減少。</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・維持補修費：道路橋梁点検事業</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4,672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住民税非課税世帯等への臨時特別給付事業、住民税均等割のみ課税世帯への臨時特別給付事業（物価高騰支援）など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7,684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新型ｺﾛﾅﾜｸﾁﾝ接種体制確保事業費補助金国庫返還の完了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4,147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。・普通建設事業費：昭和大橋防災減災対策等強化事業や小学校屋上防水シート改修事業、消防ポンプ自動車購入事業</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17,919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・災害復旧事業：令和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月福島県沖地震による災害復旧事業の完了により</a:t>
          </a:r>
          <a:r>
            <a:rPr kumimoji="1" lang="en-US" altLang="ja-JP" sz="1100">
              <a:solidFill>
                <a:schemeClr val="dk1"/>
              </a:solidFill>
              <a:effectLst/>
              <a:latin typeface="+mn-lt"/>
              <a:ea typeface="+mn-ea"/>
              <a:cs typeface="+mn-cs"/>
            </a:rPr>
            <a:t>61,927</a:t>
          </a:r>
          <a:r>
            <a:rPr kumimoji="1" lang="ja-JP" altLang="ja-JP" sz="1100">
              <a:solidFill>
                <a:schemeClr val="dk1"/>
              </a:solidFill>
              <a:effectLst/>
              <a:latin typeface="+mn-lt"/>
              <a:ea typeface="+mn-ea"/>
              <a:cs typeface="+mn-cs"/>
            </a:rPr>
            <a:t>円減少。・公債費：令和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月福島県沖地震に係る災害復旧事業債の償還が開始されたことなどにより</a:t>
          </a:r>
          <a:r>
            <a:rPr kumimoji="1" lang="en-US" altLang="ja-JP" sz="1100">
              <a:solidFill>
                <a:schemeClr val="dk1"/>
              </a:solidFill>
              <a:effectLst/>
              <a:latin typeface="+mn-lt"/>
              <a:ea typeface="+mn-ea"/>
              <a:cs typeface="+mn-cs"/>
            </a:rPr>
            <a:t>1,926</a:t>
          </a:r>
          <a:r>
            <a:rPr kumimoji="1" lang="ja-JP" altLang="ja-JP" sz="1100">
              <a:solidFill>
                <a:schemeClr val="dk1"/>
              </a:solidFill>
              <a:effectLst/>
              <a:latin typeface="+mn-lt"/>
              <a:ea typeface="+mn-ea"/>
              <a:cs typeface="+mn-cs"/>
            </a:rPr>
            <a:t>円増加。</a:t>
          </a:r>
          <a:endParaRPr lang="ja-JP" altLang="ja-JP" sz="1400">
            <a:effectLst/>
          </a:endParaRPr>
        </a:p>
        <a:p>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ふるさと振興基金や</a:t>
          </a:r>
          <a:r>
            <a:rPr kumimoji="1" lang="ja-JP" altLang="ja-JP" sz="1100">
              <a:solidFill>
                <a:schemeClr val="dk1"/>
              </a:solidFill>
              <a:effectLst/>
              <a:latin typeface="+mn-lt"/>
              <a:ea typeface="+mn-ea"/>
              <a:cs typeface="+mn-cs"/>
            </a:rPr>
            <a:t>公共施設維持管理基金、がんばるふるさと・桑折応援基金への積立により</a:t>
          </a:r>
          <a:r>
            <a:rPr kumimoji="1" lang="en-US" altLang="ja-JP" sz="1100">
              <a:solidFill>
                <a:schemeClr val="dk1"/>
              </a:solidFill>
              <a:effectLst/>
              <a:latin typeface="+mn-lt"/>
              <a:ea typeface="+mn-ea"/>
              <a:cs typeface="+mn-cs"/>
            </a:rPr>
            <a:t>10,089</a:t>
          </a:r>
          <a:r>
            <a:rPr kumimoji="1" lang="ja-JP" altLang="ja-JP" sz="1100">
              <a:solidFill>
                <a:schemeClr val="dk1"/>
              </a:solidFill>
              <a:effectLst/>
              <a:latin typeface="+mn-lt"/>
              <a:ea typeface="+mn-ea"/>
              <a:cs typeface="+mn-cs"/>
            </a:rPr>
            <a:t>円増加。</a:t>
          </a:r>
          <a:r>
            <a:rPr kumimoji="1" lang="ja-JP" altLang="en-US" sz="1100">
              <a:solidFill>
                <a:schemeClr val="dk1"/>
              </a:solidFill>
              <a:effectLst/>
              <a:latin typeface="+mn-lt"/>
              <a:ea typeface="+mn-ea"/>
              <a:cs typeface="+mn-cs"/>
            </a:rPr>
            <a:t>・繰出金：公共下水道事業特別会計及び介護保険特別会計への繰出金の増により</a:t>
          </a:r>
          <a:r>
            <a:rPr kumimoji="1" lang="en-US" altLang="ja-JP" sz="1100">
              <a:solidFill>
                <a:schemeClr val="dk1"/>
              </a:solidFill>
              <a:effectLst/>
              <a:latin typeface="+mn-lt"/>
              <a:ea typeface="+mn-ea"/>
              <a:cs typeface="+mn-cs"/>
            </a:rPr>
            <a:t>8,144</a:t>
          </a:r>
          <a:r>
            <a:rPr kumimoji="1" lang="ja-JP" altLang="en-US" sz="1100">
              <a:solidFill>
                <a:schemeClr val="dk1"/>
              </a:solidFill>
              <a:effectLst/>
              <a:latin typeface="+mn-lt"/>
              <a:ea typeface="+mn-ea"/>
              <a:cs typeface="+mn-cs"/>
            </a:rPr>
            <a:t>円増加。</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3111</xdr:rowOff>
    </xdr:from>
    <xdr:to>
      <xdr:col>24</xdr:col>
      <xdr:colOff>63500</xdr:colOff>
      <xdr:row>36</xdr:row>
      <xdr:rowOff>64072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5311"/>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32258</xdr:rowOff>
    </xdr:from>
    <xdr:to>
      <xdr:col>19</xdr:col>
      <xdr:colOff>177800</xdr:colOff>
      <xdr:row>36</xdr:row>
      <xdr:rowOff>64072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4458"/>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32258</xdr:rowOff>
    </xdr:from>
    <xdr:to>
      <xdr:col>15</xdr:col>
      <xdr:colOff>50800</xdr:colOff>
      <xdr:row>36</xdr:row>
      <xdr:rowOff>48641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445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48641</xdr:rowOff>
    </xdr:from>
    <xdr:to>
      <xdr:col>10</xdr:col>
      <xdr:colOff>114300</xdr:colOff>
      <xdr:row>36</xdr:row>
      <xdr:rowOff>84455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0841"/>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146638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13272</xdr:rowOff>
    </xdr:from>
    <xdr:to>
      <xdr:col>20</xdr:col>
      <xdr:colOff>38100</xdr:colOff>
      <xdr:row>36</xdr:row>
      <xdr:rowOff>114872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105999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152908</xdr:rowOff>
    </xdr:from>
    <xdr:to>
      <xdr:col>15</xdr:col>
      <xdr:colOff>101600</xdr:colOff>
      <xdr:row>36</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169291</xdr:rowOff>
    </xdr:from>
    <xdr:to>
      <xdr:col>10</xdr:col>
      <xdr:colOff>165100</xdr:colOff>
      <xdr:row>36</xdr:row>
      <xdr:rowOff>99441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115968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4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33655</xdr:rowOff>
    </xdr:from>
    <xdr:to>
      <xdr:col>6</xdr:col>
      <xdr:colOff>38100</xdr:colOff>
      <xdr:row>36</xdr:row>
      <xdr:rowOff>135255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126382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142161</xdr:rowOff>
    </xdr:from>
    <xdr:to>
      <xdr:col>24</xdr:col>
      <xdr:colOff>63500</xdr:colOff>
      <xdr:row>57</xdr:row>
      <xdr:rowOff>44766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3361"/>
          <a:ext cx="838200" cy="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44766</xdr:rowOff>
    </xdr:from>
    <xdr:to>
      <xdr:col>19</xdr:col>
      <xdr:colOff>177800</xdr:colOff>
      <xdr:row>57</xdr:row>
      <xdr:rowOff>52425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7416"/>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47532</xdr:rowOff>
    </xdr:from>
    <xdr:to>
      <xdr:col>15</xdr:col>
      <xdr:colOff>50800</xdr:colOff>
      <xdr:row>57</xdr:row>
      <xdr:rowOff>52425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962932"/>
          <a:ext cx="889000" cy="8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47532</xdr:rowOff>
    </xdr:from>
    <xdr:to>
      <xdr:col>10</xdr:col>
      <xdr:colOff>114300</xdr:colOff>
      <xdr:row>56</xdr:row>
      <xdr:rowOff>73761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962932"/>
          <a:ext cx="889000" cy="7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91361</xdr:rowOff>
    </xdr:from>
    <xdr:to>
      <xdr:col>24</xdr:col>
      <xdr:colOff>114300</xdr:colOff>
      <xdr:row>57</xdr:row>
      <xdr:rowOff>21511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69788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165416</xdr:rowOff>
    </xdr:from>
    <xdr:to>
      <xdr:col>20</xdr:col>
      <xdr:colOff>38100</xdr:colOff>
      <xdr:row>57</xdr:row>
      <xdr:rowOff>95566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86693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1625</xdr:rowOff>
    </xdr:from>
    <xdr:to>
      <xdr:col>15</xdr:col>
      <xdr:colOff>101600</xdr:colOff>
      <xdr:row>57</xdr:row>
      <xdr:rowOff>103225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94352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168182</xdr:rowOff>
    </xdr:from>
    <xdr:to>
      <xdr:col>10</xdr:col>
      <xdr:colOff>165100</xdr:colOff>
      <xdr:row>52</xdr:row>
      <xdr:rowOff>98332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9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114859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6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22961</xdr:rowOff>
    </xdr:from>
    <xdr:to>
      <xdr:col>6</xdr:col>
      <xdr:colOff>38100</xdr:colOff>
      <xdr:row>56</xdr:row>
      <xdr:rowOff>124561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141088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41272</xdr:rowOff>
    </xdr:from>
    <xdr:to>
      <xdr:col>24</xdr:col>
      <xdr:colOff>63500</xdr:colOff>
      <xdr:row>78</xdr:row>
      <xdr:rowOff>42577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414372"/>
          <a:ext cx="8382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93272</xdr:rowOff>
    </xdr:from>
    <xdr:to>
      <xdr:col>19</xdr:col>
      <xdr:colOff>177800</xdr:colOff>
      <xdr:row>78</xdr:row>
      <xdr:rowOff>41272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94922"/>
          <a:ext cx="889000" cy="1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93272</xdr:rowOff>
    </xdr:from>
    <xdr:to>
      <xdr:col>15</xdr:col>
      <xdr:colOff>50800</xdr:colOff>
      <xdr:row>79</xdr:row>
      <xdr:rowOff>123741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4922"/>
          <a:ext cx="889000" cy="37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123741</xdr:rowOff>
    </xdr:from>
    <xdr:to>
      <xdr:col>10</xdr:col>
      <xdr:colOff>114300</xdr:colOff>
      <xdr:row>80</xdr:row>
      <xdr:rowOff>2474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68291"/>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163227</xdr:rowOff>
    </xdr:from>
    <xdr:to>
      <xdr:col>24</xdr:col>
      <xdr:colOff>114300</xdr:colOff>
      <xdr:row>78</xdr:row>
      <xdr:rowOff>93377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78154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161922</xdr:rowOff>
    </xdr:from>
    <xdr:to>
      <xdr:col>20</xdr:col>
      <xdr:colOff>38100</xdr:colOff>
      <xdr:row>78</xdr:row>
      <xdr:rowOff>92072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83199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42472</xdr:rowOff>
    </xdr:from>
    <xdr:to>
      <xdr:col>15</xdr:col>
      <xdr:colOff>101600</xdr:colOff>
      <xdr:row>77</xdr:row>
      <xdr:rowOff>144072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135199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72941</xdr:rowOff>
    </xdr:from>
    <xdr:to>
      <xdr:col>10</xdr:col>
      <xdr:colOff>165100</xdr:colOff>
      <xdr:row>80</xdr:row>
      <xdr:rowOff>3091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6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165668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71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123124</xdr:rowOff>
    </xdr:from>
    <xdr:to>
      <xdr:col>6</xdr:col>
      <xdr:colOff>38100</xdr:colOff>
      <xdr:row>80</xdr:row>
      <xdr:rowOff>53274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44401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6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76574</xdr:rowOff>
    </xdr:from>
    <xdr:to>
      <xdr:col>24</xdr:col>
      <xdr:colOff>63500</xdr:colOff>
      <xdr:row>98</xdr:row>
      <xdr:rowOff>80907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78674"/>
          <a:ext cx="8382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76574</xdr:rowOff>
    </xdr:from>
    <xdr:to>
      <xdr:col>19</xdr:col>
      <xdr:colOff>177800</xdr:colOff>
      <xdr:row>98</xdr:row>
      <xdr:rowOff>94197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78674"/>
          <a:ext cx="889000" cy="1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94197</xdr:rowOff>
    </xdr:from>
    <xdr:to>
      <xdr:col>15</xdr:col>
      <xdr:colOff>50800</xdr:colOff>
      <xdr:row>99</xdr:row>
      <xdr:rowOff>47639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96297"/>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46780</xdr:rowOff>
    </xdr:from>
    <xdr:to>
      <xdr:col>10</xdr:col>
      <xdr:colOff>114300</xdr:colOff>
      <xdr:row>99</xdr:row>
      <xdr:rowOff>47639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20330"/>
          <a:ext cx="8890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30107</xdr:rowOff>
    </xdr:from>
    <xdr:to>
      <xdr:col>24</xdr:col>
      <xdr:colOff>114300</xdr:colOff>
      <xdr:row>98</xdr:row>
      <xdr:rowOff>131707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8534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25774</xdr:rowOff>
    </xdr:from>
    <xdr:to>
      <xdr:col>20</xdr:col>
      <xdr:colOff>38100</xdr:colOff>
      <xdr:row>98</xdr:row>
      <xdr:rowOff>127374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118501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2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43397</xdr:rowOff>
    </xdr:from>
    <xdr:to>
      <xdr:col>15</xdr:col>
      <xdr:colOff>101600</xdr:colOff>
      <xdr:row>98</xdr:row>
      <xdr:rowOff>144997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136124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168289</xdr:rowOff>
    </xdr:from>
    <xdr:to>
      <xdr:col>10</xdr:col>
      <xdr:colOff>165100</xdr:colOff>
      <xdr:row>99</xdr:row>
      <xdr:rowOff>98439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89566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167430</xdr:rowOff>
    </xdr:from>
    <xdr:to>
      <xdr:col>6</xdr:col>
      <xdr:colOff>38100</xdr:colOff>
      <xdr:row>99</xdr:row>
      <xdr:rowOff>97580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88707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10385</xdr:rowOff>
    </xdr:from>
    <xdr:to>
      <xdr:col>55</xdr:col>
      <xdr:colOff>0</xdr:colOff>
      <xdr:row>58</xdr:row>
      <xdr:rowOff>25336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54485"/>
          <a:ext cx="8382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6390</xdr:rowOff>
    </xdr:from>
    <xdr:to>
      <xdr:col>50</xdr:col>
      <xdr:colOff>114300</xdr:colOff>
      <xdr:row>58</xdr:row>
      <xdr:rowOff>10385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50490"/>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6390</xdr:rowOff>
    </xdr:from>
    <xdr:to>
      <xdr:col>45</xdr:col>
      <xdr:colOff>177800</xdr:colOff>
      <xdr:row>58</xdr:row>
      <xdr:rowOff>13371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50490"/>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157901</xdr:rowOff>
    </xdr:from>
    <xdr:to>
      <xdr:col>41</xdr:col>
      <xdr:colOff>50800</xdr:colOff>
      <xdr:row>58</xdr:row>
      <xdr:rowOff>13371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30551"/>
          <a:ext cx="889000" cy="2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145986</xdr:rowOff>
    </xdr:from>
    <xdr:to>
      <xdr:col>55</xdr:col>
      <xdr:colOff>50800</xdr:colOff>
      <xdr:row>58</xdr:row>
      <xdr:rowOff>76136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60913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3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131035</xdr:rowOff>
    </xdr:from>
    <xdr:to>
      <xdr:col>50</xdr:col>
      <xdr:colOff>165100</xdr:colOff>
      <xdr:row>58</xdr:row>
      <xdr:rowOff>61185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52312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127040</xdr:rowOff>
    </xdr:from>
    <xdr:to>
      <xdr:col>46</xdr:col>
      <xdr:colOff>38100</xdr:colOff>
      <xdr:row>58</xdr:row>
      <xdr:rowOff>57190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48317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134021</xdr:rowOff>
    </xdr:from>
    <xdr:to>
      <xdr:col>41</xdr:col>
      <xdr:colOff>101600</xdr:colOff>
      <xdr:row>58</xdr:row>
      <xdr:rowOff>64171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55298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9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107101</xdr:rowOff>
    </xdr:from>
    <xdr:to>
      <xdr:col>36</xdr:col>
      <xdr:colOff>165100</xdr:colOff>
      <xdr:row>58</xdr:row>
      <xdr:rowOff>37251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28378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156398</xdr:rowOff>
    </xdr:from>
    <xdr:to>
      <xdr:col>55</xdr:col>
      <xdr:colOff>0</xdr:colOff>
      <xdr:row>78</xdr:row>
      <xdr:rowOff>164312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529498"/>
          <a:ext cx="8382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142846</xdr:rowOff>
    </xdr:from>
    <xdr:to>
      <xdr:col>50</xdr:col>
      <xdr:colOff>114300</xdr:colOff>
      <xdr:row>78</xdr:row>
      <xdr:rowOff>156398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515946"/>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95797</xdr:rowOff>
    </xdr:from>
    <xdr:to>
      <xdr:col>45</xdr:col>
      <xdr:colOff>177800</xdr:colOff>
      <xdr:row>78</xdr:row>
      <xdr:rowOff>142846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68897"/>
          <a:ext cx="889000" cy="4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95797</xdr:rowOff>
    </xdr:from>
    <xdr:to>
      <xdr:col>41</xdr:col>
      <xdr:colOff>50800</xdr:colOff>
      <xdr:row>79</xdr:row>
      <xdr:rowOff>15125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68897"/>
          <a:ext cx="889000" cy="9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113512</xdr:rowOff>
    </xdr:from>
    <xdr:to>
      <xdr:col>55</xdr:col>
      <xdr:colOff>50800</xdr:colOff>
      <xdr:row>79</xdr:row>
      <xdr:rowOff>43662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28439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0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105598</xdr:rowOff>
    </xdr:from>
    <xdr:to>
      <xdr:col>50</xdr:col>
      <xdr:colOff>165100</xdr:colOff>
      <xdr:row>79</xdr:row>
      <xdr:rowOff>35748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26875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7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92046</xdr:rowOff>
    </xdr:from>
    <xdr:to>
      <xdr:col>46</xdr:col>
      <xdr:colOff>38100</xdr:colOff>
      <xdr:row>79</xdr:row>
      <xdr:rowOff>22196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13323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44997</xdr:rowOff>
    </xdr:from>
    <xdr:to>
      <xdr:col>41</xdr:col>
      <xdr:colOff>101600</xdr:colOff>
      <xdr:row>78</xdr:row>
      <xdr:rowOff>146597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137724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135775</xdr:rowOff>
    </xdr:from>
    <xdr:to>
      <xdr:col>36</xdr:col>
      <xdr:colOff>165100</xdr:colOff>
      <xdr:row>79</xdr:row>
      <xdr:rowOff>65925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57052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103307</xdr:rowOff>
    </xdr:from>
    <xdr:to>
      <xdr:col>55</xdr:col>
      <xdr:colOff>0</xdr:colOff>
      <xdr:row>98</xdr:row>
      <xdr:rowOff>4594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33957"/>
          <a:ext cx="838200" cy="7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103307</xdr:rowOff>
    </xdr:from>
    <xdr:to>
      <xdr:col>50</xdr:col>
      <xdr:colOff>114300</xdr:colOff>
      <xdr:row>98</xdr:row>
      <xdr:rowOff>60787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33957"/>
          <a:ext cx="8890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60787</xdr:rowOff>
    </xdr:from>
    <xdr:to>
      <xdr:col>45</xdr:col>
      <xdr:colOff>177800</xdr:colOff>
      <xdr:row>98</xdr:row>
      <xdr:rowOff>71909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62887"/>
          <a:ext cx="8890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39466</xdr:rowOff>
    </xdr:from>
    <xdr:to>
      <xdr:col>41</xdr:col>
      <xdr:colOff>50800</xdr:colOff>
      <xdr:row>98</xdr:row>
      <xdr:rowOff>71909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41566"/>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125244</xdr:rowOff>
    </xdr:from>
    <xdr:to>
      <xdr:col>55</xdr:col>
      <xdr:colOff>50800</xdr:colOff>
      <xdr:row>98</xdr:row>
      <xdr:rowOff>55394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40171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52507</xdr:rowOff>
    </xdr:from>
    <xdr:to>
      <xdr:col>50</xdr:col>
      <xdr:colOff>165100</xdr:colOff>
      <xdr:row>97</xdr:row>
      <xdr:rowOff>154107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145234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7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9987</xdr:rowOff>
    </xdr:from>
    <xdr:to>
      <xdr:col>46</xdr:col>
      <xdr:colOff>38100</xdr:colOff>
      <xdr:row>98</xdr:row>
      <xdr:rowOff>111587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102714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21109</xdr:rowOff>
    </xdr:from>
    <xdr:to>
      <xdr:col>41</xdr:col>
      <xdr:colOff>101600</xdr:colOff>
      <xdr:row>98</xdr:row>
      <xdr:rowOff>122709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113836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160116</xdr:rowOff>
    </xdr:from>
    <xdr:to>
      <xdr:col>36</xdr:col>
      <xdr:colOff>165100</xdr:colOff>
      <xdr:row>98</xdr:row>
      <xdr:rowOff>90266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81393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8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145007</xdr:rowOff>
    </xdr:from>
    <xdr:to>
      <xdr:col>85</xdr:col>
      <xdr:colOff>127000</xdr:colOff>
      <xdr:row>38</xdr:row>
      <xdr:rowOff>150379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60107"/>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145007</xdr:rowOff>
    </xdr:from>
    <xdr:to>
      <xdr:col>81</xdr:col>
      <xdr:colOff>50800</xdr:colOff>
      <xdr:row>39</xdr:row>
      <xdr:rowOff>41892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60107"/>
          <a:ext cx="889000" cy="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142721</xdr:rowOff>
    </xdr:from>
    <xdr:to>
      <xdr:col>76</xdr:col>
      <xdr:colOff>114300</xdr:colOff>
      <xdr:row>39</xdr:row>
      <xdr:rowOff>41892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57821"/>
          <a:ext cx="889000" cy="7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142721</xdr:rowOff>
    </xdr:from>
    <xdr:to>
      <xdr:col>71</xdr:col>
      <xdr:colOff>177800</xdr:colOff>
      <xdr:row>39</xdr:row>
      <xdr:rowOff>40586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57821"/>
          <a:ext cx="889000" cy="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99579</xdr:rowOff>
    </xdr:from>
    <xdr:to>
      <xdr:col>85</xdr:col>
      <xdr:colOff>177800</xdr:colOff>
      <xdr:row>39</xdr:row>
      <xdr:rowOff>29729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1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78006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9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94207</xdr:rowOff>
    </xdr:from>
    <xdr:to>
      <xdr:col>81</xdr:col>
      <xdr:colOff>101600</xdr:colOff>
      <xdr:row>39</xdr:row>
      <xdr:rowOff>24357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162542</xdr:rowOff>
    </xdr:from>
    <xdr:to>
      <xdr:col>76</xdr:col>
      <xdr:colOff>165100</xdr:colOff>
      <xdr:row>39</xdr:row>
      <xdr:rowOff>92692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83819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91921</xdr:rowOff>
    </xdr:from>
    <xdr:to>
      <xdr:col>72</xdr:col>
      <xdr:colOff>38100</xdr:colOff>
      <xdr:row>39</xdr:row>
      <xdr:rowOff>22071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13198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9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161236</xdr:rowOff>
    </xdr:from>
    <xdr:to>
      <xdr:col>67</xdr:col>
      <xdr:colOff>101600</xdr:colOff>
      <xdr:row>39</xdr:row>
      <xdr:rowOff>91386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82513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6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89262</xdr:rowOff>
    </xdr:from>
    <xdr:to>
      <xdr:col>85</xdr:col>
      <xdr:colOff>127000</xdr:colOff>
      <xdr:row>56</xdr:row>
      <xdr:rowOff>112652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90462"/>
          <a:ext cx="8382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89262</xdr:rowOff>
    </xdr:from>
    <xdr:to>
      <xdr:col>81</xdr:col>
      <xdr:colOff>50800</xdr:colOff>
      <xdr:row>56</xdr:row>
      <xdr:rowOff>154888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90462"/>
          <a:ext cx="889000" cy="6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117064</xdr:rowOff>
    </xdr:from>
    <xdr:to>
      <xdr:col>76</xdr:col>
      <xdr:colOff>114300</xdr:colOff>
      <xdr:row>56</xdr:row>
      <xdr:rowOff>154888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18264"/>
          <a:ext cx="889000" cy="3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117064</xdr:rowOff>
    </xdr:from>
    <xdr:to>
      <xdr:col>71</xdr:col>
      <xdr:colOff>177800</xdr:colOff>
      <xdr:row>57</xdr:row>
      <xdr:rowOff>5132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18264"/>
          <a:ext cx="889000" cy="5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61852</xdr:rowOff>
    </xdr:from>
    <xdr:to>
      <xdr:col>85</xdr:col>
      <xdr:colOff>177800</xdr:colOff>
      <xdr:row>56</xdr:row>
      <xdr:rowOff>163452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40279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38462</xdr:rowOff>
    </xdr:from>
    <xdr:to>
      <xdr:col>81</xdr:col>
      <xdr:colOff>101600</xdr:colOff>
      <xdr:row>56</xdr:row>
      <xdr:rowOff>140062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156589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104088</xdr:rowOff>
    </xdr:from>
    <xdr:to>
      <xdr:col>76</xdr:col>
      <xdr:colOff>165100</xdr:colOff>
      <xdr:row>57</xdr:row>
      <xdr:rowOff>34238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50765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66264</xdr:rowOff>
    </xdr:from>
    <xdr:to>
      <xdr:col>72</xdr:col>
      <xdr:colOff>38100</xdr:colOff>
      <xdr:row>56</xdr:row>
      <xdr:rowOff>167864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12941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4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125782</xdr:rowOff>
    </xdr:from>
    <xdr:to>
      <xdr:col>67</xdr:col>
      <xdr:colOff>101600</xdr:colOff>
      <xdr:row>57</xdr:row>
      <xdr:rowOff>55932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72459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145231</xdr:rowOff>
    </xdr:from>
    <xdr:to>
      <xdr:col>85</xdr:col>
      <xdr:colOff>127000</xdr:colOff>
      <xdr:row>78</xdr:row>
      <xdr:rowOff>85463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175431"/>
          <a:ext cx="838200" cy="28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35492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08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145231</xdr:rowOff>
    </xdr:from>
    <xdr:to>
      <xdr:col>81</xdr:col>
      <xdr:colOff>50800</xdr:colOff>
      <xdr:row>77</xdr:row>
      <xdr:rowOff>71115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175431"/>
          <a:ext cx="889000" cy="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136327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71115</xdr:rowOff>
    </xdr:from>
    <xdr:to>
      <xdr:col>76</xdr:col>
      <xdr:colOff>114300</xdr:colOff>
      <xdr:row>78</xdr:row>
      <xdr:rowOff>7848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272765"/>
          <a:ext cx="889000" cy="10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138710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7848</xdr:rowOff>
    </xdr:from>
    <xdr:to>
      <xdr:col>71</xdr:col>
      <xdr:colOff>177800</xdr:colOff>
      <xdr:row>78</xdr:row>
      <xdr:rowOff>34928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80948"/>
          <a:ext cx="8890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34663</xdr:rowOff>
    </xdr:from>
    <xdr:to>
      <xdr:col>85</xdr:col>
      <xdr:colOff>177800</xdr:colOff>
      <xdr:row>78</xdr:row>
      <xdr:rowOff>136263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165490</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94431</xdr:rowOff>
    </xdr:from>
    <xdr:to>
      <xdr:col>81</xdr:col>
      <xdr:colOff>101600</xdr:colOff>
      <xdr:row>77</xdr:row>
      <xdr:rowOff>24581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1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41109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89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20315</xdr:rowOff>
    </xdr:from>
    <xdr:to>
      <xdr:col>76</xdr:col>
      <xdr:colOff>165100</xdr:colOff>
      <xdr:row>77</xdr:row>
      <xdr:rowOff>121915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2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138442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99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128498</xdr:rowOff>
    </xdr:from>
    <xdr:to>
      <xdr:col>72</xdr:col>
      <xdr:colOff>38100</xdr:colOff>
      <xdr:row>78</xdr:row>
      <xdr:rowOff>58648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75175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0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155578</xdr:rowOff>
    </xdr:from>
    <xdr:to>
      <xdr:col>67</xdr:col>
      <xdr:colOff>101600</xdr:colOff>
      <xdr:row>78</xdr:row>
      <xdr:rowOff>85728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102255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109910</xdr:rowOff>
    </xdr:from>
    <xdr:to>
      <xdr:col>85</xdr:col>
      <xdr:colOff>127000</xdr:colOff>
      <xdr:row>97</xdr:row>
      <xdr:rowOff>118715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40560"/>
          <a:ext cx="8382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118715</xdr:rowOff>
    </xdr:from>
    <xdr:to>
      <xdr:col>81</xdr:col>
      <xdr:colOff>50800</xdr:colOff>
      <xdr:row>97</xdr:row>
      <xdr:rowOff>124019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49365"/>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124019</xdr:rowOff>
    </xdr:from>
    <xdr:to>
      <xdr:col>76</xdr:col>
      <xdr:colOff>114300</xdr:colOff>
      <xdr:row>97</xdr:row>
      <xdr:rowOff>132787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4669"/>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132787</xdr:rowOff>
    </xdr:from>
    <xdr:to>
      <xdr:col>71</xdr:col>
      <xdr:colOff>177800</xdr:colOff>
      <xdr:row>97</xdr:row>
      <xdr:rowOff>145552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63437"/>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59110</xdr:rowOff>
    </xdr:from>
    <xdr:to>
      <xdr:col>85</xdr:col>
      <xdr:colOff>177800</xdr:colOff>
      <xdr:row>97</xdr:row>
      <xdr:rowOff>160710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145487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67915</xdr:rowOff>
    </xdr:from>
    <xdr:to>
      <xdr:col>81</xdr:col>
      <xdr:colOff>101600</xdr:colOff>
      <xdr:row>97</xdr:row>
      <xdr:rowOff>169515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160642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73219</xdr:rowOff>
    </xdr:from>
    <xdr:to>
      <xdr:col>76</xdr:col>
      <xdr:colOff>165100</xdr:colOff>
      <xdr:row>98</xdr:row>
      <xdr:rowOff>3369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165946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81987</xdr:rowOff>
    </xdr:from>
    <xdr:to>
      <xdr:col>72</xdr:col>
      <xdr:colOff>38100</xdr:colOff>
      <xdr:row>98</xdr:row>
      <xdr:rowOff>12137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94752</xdr:rowOff>
    </xdr:from>
    <xdr:to>
      <xdr:col>67</xdr:col>
      <xdr:colOff>101600</xdr:colOff>
      <xdr:row>98</xdr:row>
      <xdr:rowOff>24902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・議会費：町議会議員増加に伴う議員報酬の増により</a:t>
          </a:r>
          <a:r>
            <a:rPr kumimoji="1" lang="en-US" altLang="ja-JP" sz="1100">
              <a:solidFill>
                <a:schemeClr val="dk1"/>
              </a:solidFill>
              <a:effectLst/>
              <a:latin typeface="+mn-lt"/>
              <a:ea typeface="+mn-ea"/>
              <a:cs typeface="+mn-cs"/>
            </a:rPr>
            <a:t>320</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ふるさと振興基金や公共施設維持管理基金、がんばるふるさと・桑折応援基金への積立金</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19,437</a:t>
          </a:r>
          <a:r>
            <a:rPr kumimoji="1" lang="ja-JP" altLang="ja-JP" sz="1100">
              <a:solidFill>
                <a:schemeClr val="dk1"/>
              </a:solidFill>
              <a:effectLst/>
              <a:latin typeface="+mn-lt"/>
              <a:ea typeface="+mn-ea"/>
              <a:cs typeface="+mn-cs"/>
            </a:rPr>
            <a:t>円増加。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月福島県沖地震に係る被災住宅応急修理支援事業の完了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円減少。</a:t>
          </a:r>
          <a:r>
            <a:rPr kumimoji="1" lang="ja-JP" altLang="ja-JP" sz="1100">
              <a:solidFill>
                <a:sysClr val="windowText" lastClr="000000"/>
              </a:solidFill>
              <a:effectLst/>
              <a:latin typeface="+mn-lt"/>
              <a:ea typeface="+mn-ea"/>
              <a:cs typeface="+mn-cs"/>
            </a:rPr>
            <a:t>・衛生費：新型ｺﾛﾅｳｲﾙｽ感染症予防事業</a:t>
          </a:r>
          <a:r>
            <a:rPr kumimoji="1" lang="ja-JP" altLang="en-US" sz="1100">
              <a:solidFill>
                <a:sysClr val="windowText" lastClr="000000"/>
              </a:solidFill>
              <a:effectLst/>
              <a:latin typeface="+mn-lt"/>
              <a:ea typeface="+mn-ea"/>
              <a:cs typeface="+mn-cs"/>
            </a:rPr>
            <a:t>費</a:t>
          </a:r>
          <a:r>
            <a:rPr kumimoji="1" lang="ja-JP" altLang="ja-JP" sz="1100">
              <a:solidFill>
                <a:sysClr val="windowText" lastClr="000000"/>
              </a:solidFill>
              <a:effectLst/>
              <a:latin typeface="+mn-lt"/>
              <a:ea typeface="+mn-ea"/>
              <a:cs typeface="+mn-cs"/>
            </a:rPr>
            <a:t>及び新型ｺﾛﾅｳｲﾙｽﾜｸﾁﾝ接種体制確保事業</a:t>
          </a:r>
          <a:r>
            <a:rPr kumimoji="1" lang="ja-JP" altLang="en-US" sz="1100">
              <a:solidFill>
                <a:sysClr val="windowText" lastClr="000000"/>
              </a:solidFill>
              <a:effectLst/>
              <a:latin typeface="+mn-lt"/>
              <a:ea typeface="+mn-ea"/>
              <a:cs typeface="+mn-cs"/>
            </a:rPr>
            <a:t>費の減</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398</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・農林水産業費：</a:t>
          </a:r>
          <a:r>
            <a:rPr kumimoji="1" lang="ja-JP" altLang="en-US" sz="1100">
              <a:solidFill>
                <a:sysClr val="windowText" lastClr="000000"/>
              </a:solidFill>
              <a:effectLst/>
              <a:latin typeface="+mn-lt"/>
              <a:ea typeface="+mn-ea"/>
              <a:cs typeface="+mn-cs"/>
            </a:rPr>
            <a:t>農村地域防災減災事業、ふくしま森林再生事業費の減</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3,270</a:t>
          </a:r>
          <a:r>
            <a:rPr kumimoji="1" lang="ja-JP" altLang="ja-JP" sz="1100">
              <a:solidFill>
                <a:sysClr val="windowText" lastClr="000000"/>
              </a:solidFill>
              <a:effectLst/>
              <a:latin typeface="+mn-lt"/>
              <a:ea typeface="+mn-ea"/>
              <a:cs typeface="+mn-cs"/>
            </a:rPr>
            <a:t>円減少。・商工費：</a:t>
          </a:r>
          <a:r>
            <a:rPr kumimoji="1" lang="ja-JP" altLang="en-US" sz="1100">
              <a:solidFill>
                <a:sysClr val="windowText" lastClr="000000"/>
              </a:solidFill>
              <a:effectLst/>
              <a:latin typeface="+mn-lt"/>
              <a:ea typeface="+mn-ea"/>
              <a:cs typeface="+mn-cs"/>
            </a:rPr>
            <a:t>地域振興食事券発行事業の完了</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727</a:t>
          </a:r>
          <a:r>
            <a:rPr kumimoji="1" lang="ja-JP" altLang="ja-JP" sz="1100">
              <a:solidFill>
                <a:sysClr val="windowText" lastClr="000000"/>
              </a:solidFill>
              <a:effectLst/>
              <a:latin typeface="+mn-lt"/>
              <a:ea typeface="+mn-ea"/>
              <a:cs typeface="+mn-cs"/>
            </a:rPr>
            <a:t>円減少。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・土木費：昭和大橋防災減災対策等強化事業</a:t>
          </a:r>
          <a:r>
            <a:rPr kumimoji="1" lang="ja-JP" altLang="en-US" sz="1100">
              <a:solidFill>
                <a:sysClr val="windowText" lastClr="000000"/>
              </a:solidFill>
              <a:effectLst/>
              <a:latin typeface="+mn-lt"/>
              <a:ea typeface="+mn-ea"/>
              <a:cs typeface="+mn-cs"/>
            </a:rPr>
            <a:t>の完了</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19,091</a:t>
          </a:r>
          <a:r>
            <a:rPr kumimoji="1" lang="ja-JP" altLang="en-US" sz="1100">
              <a:solidFill>
                <a:sysClr val="windowText" lastClr="000000"/>
              </a:solidFill>
              <a:effectLst/>
              <a:latin typeface="+mn-lt"/>
              <a:ea typeface="+mn-ea"/>
              <a:cs typeface="+mn-cs"/>
            </a:rPr>
            <a:t>円減少</a:t>
          </a:r>
          <a:r>
            <a:rPr kumimoji="1" lang="ja-JP" altLang="ja-JP" sz="1100">
              <a:solidFill>
                <a:sysClr val="windowText" lastClr="000000"/>
              </a:solidFill>
              <a:effectLst/>
              <a:latin typeface="+mn-lt"/>
              <a:ea typeface="+mn-ea"/>
              <a:cs typeface="+mn-cs"/>
            </a:rPr>
            <a:t>。・消防費：消防ポンプ自動車購入事業</a:t>
          </a:r>
          <a:r>
            <a:rPr kumimoji="1" lang="ja-JP" altLang="en-US" sz="1100">
              <a:solidFill>
                <a:sysClr val="windowText" lastClr="000000"/>
              </a:solidFill>
              <a:effectLst/>
              <a:latin typeface="+mn-lt"/>
              <a:ea typeface="+mn-ea"/>
              <a:cs typeface="+mn-cs"/>
            </a:rPr>
            <a:t>の完了など</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329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小学校屋上防水シート改修事業、旧伊達郡役所保存修理事業の完了など</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5,116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月福島県沖地震による災害復旧事業の完了により</a:t>
          </a:r>
          <a:r>
            <a:rPr kumimoji="1" lang="en-US" altLang="ja-JP" sz="1100">
              <a:solidFill>
                <a:schemeClr val="dk1"/>
              </a:solidFill>
              <a:effectLst/>
              <a:latin typeface="+mn-lt"/>
              <a:ea typeface="+mn-ea"/>
              <a:cs typeface="+mn-cs"/>
            </a:rPr>
            <a:t>61,927</a:t>
          </a:r>
          <a:r>
            <a:rPr kumimoji="1" lang="ja-JP" altLang="ja-JP" sz="1100">
              <a:solidFill>
                <a:schemeClr val="dk1"/>
              </a:solidFill>
              <a:effectLst/>
              <a:latin typeface="+mn-lt"/>
              <a:ea typeface="+mn-ea"/>
              <a:cs typeface="+mn-cs"/>
            </a:rPr>
            <a:t>円減少。</a:t>
          </a:r>
          <a:r>
            <a:rPr kumimoji="1" lang="ja-JP" altLang="ja-JP" sz="1100">
              <a:solidFill>
                <a:sysClr val="windowText" lastClr="000000"/>
              </a:solidFill>
              <a:effectLst/>
              <a:latin typeface="+mn-lt"/>
              <a:ea typeface="+mn-ea"/>
              <a:cs typeface="+mn-cs"/>
            </a:rPr>
            <a:t>・公債費：令和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月福島県沖地震に係る災害復旧事業債の償還が開始されたことなどにより</a:t>
          </a:r>
          <a:r>
            <a:rPr kumimoji="1" lang="en-US" altLang="ja-JP" sz="1100">
              <a:solidFill>
                <a:sysClr val="windowText" lastClr="000000"/>
              </a:solidFill>
              <a:effectLst/>
              <a:latin typeface="+mn-lt"/>
              <a:ea typeface="+mn-ea"/>
              <a:cs typeface="+mn-cs"/>
            </a:rPr>
            <a:t>1,926</a:t>
          </a:r>
          <a:r>
            <a:rPr kumimoji="1" lang="ja-JP" altLang="ja-JP" sz="1100">
              <a:solidFill>
                <a:sysClr val="windowText" lastClr="000000"/>
              </a:solidFill>
              <a:effectLst/>
              <a:latin typeface="+mn-lt"/>
              <a:ea typeface="+mn-ea"/>
              <a:cs typeface="+mn-cs"/>
            </a:rPr>
            <a:t>円増加。</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財政調整基金については、決算剰余金を中心に積立てるとともに、最低限の取崩しに努めている。令和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普通</a:t>
          </a:r>
          <a:r>
            <a:rPr kumimoji="1" lang="ja-JP" altLang="ja-JP" sz="1200">
              <a:solidFill>
                <a:schemeClr val="dk1"/>
              </a:solidFill>
              <a:effectLst/>
              <a:latin typeface="+mn-lt"/>
              <a:ea typeface="+mn-ea"/>
              <a:cs typeface="+mn-cs"/>
            </a:rPr>
            <a:t>交付税</a:t>
          </a:r>
          <a:r>
            <a:rPr kumimoji="1" lang="ja-JP" altLang="en-US" sz="1200">
              <a:solidFill>
                <a:schemeClr val="dk1"/>
              </a:solidFill>
              <a:effectLst/>
              <a:latin typeface="+mn-lt"/>
              <a:ea typeface="+mn-ea"/>
              <a:cs typeface="+mn-cs"/>
            </a:rPr>
            <a:t>など</a:t>
          </a:r>
          <a:r>
            <a:rPr kumimoji="1" lang="ja-JP" altLang="ja-JP" sz="1200">
              <a:solidFill>
                <a:schemeClr val="dk1"/>
              </a:solidFill>
              <a:effectLst/>
              <a:latin typeface="+mn-lt"/>
              <a:ea typeface="+mn-ea"/>
              <a:cs typeface="+mn-cs"/>
            </a:rPr>
            <a:t>の増により、最終的には財政調整基金の取崩しを行わなかったため、残高は増加している。また、実質単年度収支についてはマイナスとなったものの、引き続き財政調整基金に過度に依存せず、計画的で効率的な事業実施に努め、健全な行財政運営を図っていく。</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連結実質赤字比率については、各会計とも適切な執行に努めたことにより黒字となった。引き続き事業の精査や効率化を図るとともに、収入等の確保に努め、健全な行財政運営を行っていく。</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H18" sqref="AH18:AL18"/>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6381871</v>
      </c>
      <c r="BO4" s="436"/>
      <c r="BP4" s="436"/>
      <c r="BQ4" s="436"/>
      <c r="BR4" s="436"/>
      <c r="BS4" s="436"/>
      <c r="BT4" s="436"/>
      <c r="BU4" s="437"/>
      <c r="BV4" s="435">
        <v>7495459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v>
      </c>
      <c r="CU4" s="576"/>
      <c r="CV4" s="576"/>
      <c r="CW4" s="576"/>
      <c r="CX4" s="576"/>
      <c r="CY4" s="576"/>
      <c r="CZ4" s="576"/>
      <c r="DA4" s="577"/>
      <c r="DB4" s="575">
        <v>11.5</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6176383</v>
      </c>
      <c r="BO5" s="407"/>
      <c r="BP5" s="407"/>
      <c r="BQ5" s="407"/>
      <c r="BR5" s="407"/>
      <c r="BS5" s="407"/>
      <c r="BT5" s="407"/>
      <c r="BU5" s="408"/>
      <c r="BV5" s="406">
        <v>7054553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89.4</v>
      </c>
      <c r="CU5" s="404"/>
      <c r="CV5" s="404"/>
      <c r="CW5" s="404"/>
      <c r="CX5" s="404"/>
      <c r="CY5" s="404"/>
      <c r="CZ5" s="404"/>
      <c r="DA5" s="405"/>
      <c r="DB5" s="403">
        <v>87.6</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205488</v>
      </c>
      <c r="BO6" s="407"/>
      <c r="BP6" s="407"/>
      <c r="BQ6" s="407"/>
      <c r="BR6" s="407"/>
      <c r="BS6" s="407"/>
      <c r="BT6" s="407"/>
      <c r="BU6" s="408"/>
      <c r="BV6" s="406">
        <v>440906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89.6</v>
      </c>
      <c r="CU6" s="550"/>
      <c r="CV6" s="550"/>
      <c r="CW6" s="550"/>
      <c r="CX6" s="550"/>
      <c r="CY6" s="550"/>
      <c r="CZ6" s="550"/>
      <c r="DA6" s="551"/>
      <c r="DB6" s="549">
        <v>88.9</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53776</v>
      </c>
      <c r="BO7" s="407"/>
      <c r="BP7" s="407"/>
      <c r="BQ7" s="407"/>
      <c r="BR7" s="407"/>
      <c r="BS7" s="407"/>
      <c r="BT7" s="407"/>
      <c r="BU7" s="408"/>
      <c r="BV7" s="406">
        <v>7045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3815845</v>
      </c>
      <c r="CU7" s="407"/>
      <c r="CV7" s="407"/>
      <c r="CW7" s="407"/>
      <c r="CX7" s="407"/>
      <c r="CY7" s="407"/>
      <c r="CZ7" s="407"/>
      <c r="DA7" s="408"/>
      <c r="DB7" s="406">
        <v>3766122</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151712</v>
      </c>
      <c r="BO8" s="407"/>
      <c r="BP8" s="407"/>
      <c r="BQ8" s="407"/>
      <c r="BR8" s="407"/>
      <c r="BS8" s="407"/>
      <c r="BT8" s="407"/>
      <c r="BU8" s="408"/>
      <c r="BV8" s="406">
        <v>433861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0.44</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11459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-282149</v>
      </c>
      <c r="BO9" s="407"/>
      <c r="BP9" s="407"/>
      <c r="BQ9" s="407"/>
      <c r="BR9" s="407"/>
      <c r="BS9" s="407"/>
      <c r="BT9" s="407"/>
      <c r="BU9" s="408"/>
      <c r="BV9" s="406">
        <v>-150146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9.6</v>
      </c>
      <c r="CU9" s="404"/>
      <c r="CV9" s="404"/>
      <c r="CW9" s="404"/>
      <c r="CX9" s="404"/>
      <c r="CY9" s="404"/>
      <c r="CZ9" s="404"/>
      <c r="DA9" s="405"/>
      <c r="DB9" s="403">
        <v>8.6999999999999993</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12271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1245</v>
      </c>
      <c r="BO10" s="407"/>
      <c r="BP10" s="407"/>
      <c r="BQ10" s="407"/>
      <c r="BR10" s="407"/>
      <c r="BS10" s="407"/>
      <c r="BT10" s="407"/>
      <c r="BU10" s="408"/>
      <c r="BV10" s="406">
        <v>1245</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75"/>
      <c r="B12" s="512" t="s">
        <v>122</v>
      </c>
      <c r="C12" s="513"/>
      <c r="D12" s="513"/>
      <c r="E12" s="513"/>
      <c r="F12" s="513"/>
      <c r="G12" s="513"/>
      <c r="H12" s="513"/>
      <c r="I12" s="513"/>
      <c r="J12" s="513"/>
      <c r="K12" s="514"/>
      <c r="L12" s="521" t="s">
        <v>123</v>
      </c>
      <c r="M12" s="522"/>
      <c r="N12" s="522"/>
      <c r="O12" s="522"/>
      <c r="P12" s="522"/>
      <c r="Q12" s="523"/>
      <c r="R12" s="524">
        <v>11050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129</v>
      </c>
      <c r="N13" s="491"/>
      <c r="O13" s="491"/>
      <c r="P13" s="491"/>
      <c r="Q13" s="492"/>
      <c r="R13" s="493">
        <v>11008</v>
      </c>
      <c r="S13" s="494"/>
      <c r="T13" s="494"/>
      <c r="U13" s="494"/>
      <c r="V13" s="495"/>
      <c r="W13" s="496" t="s">
        <v>130</v>
      </c>
      <c r="X13" s="392"/>
      <c r="Y13" s="392"/>
      <c r="Z13" s="392"/>
      <c r="AA13" s="392"/>
      <c r="AB13" s="393"/>
      <c r="AC13" s="359">
        <v>733</v>
      </c>
      <c r="AD13" s="360"/>
      <c r="AE13" s="360"/>
      <c r="AF13" s="360"/>
      <c r="AG13" s="361"/>
      <c r="AH13" s="359">
        <v>809</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-280904</v>
      </c>
      <c r="BO13" s="407"/>
      <c r="BP13" s="407"/>
      <c r="BQ13" s="407"/>
      <c r="BR13" s="407"/>
      <c r="BS13" s="407"/>
      <c r="BT13" s="407"/>
      <c r="BU13" s="408"/>
      <c r="BV13" s="406">
        <v>-148901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9.4</v>
      </c>
      <c r="CU13" s="404"/>
      <c r="CV13" s="404"/>
      <c r="CW13" s="404"/>
      <c r="CX13" s="404"/>
      <c r="CY13" s="404"/>
      <c r="CZ13" s="404"/>
      <c r="DA13" s="405"/>
      <c r="DB13" s="403">
        <v>9.1999999999999993</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11229</v>
      </c>
      <c r="S14" s="494"/>
      <c r="T14" s="494"/>
      <c r="U14" s="494"/>
      <c r="V14" s="495"/>
      <c r="W14" s="497"/>
      <c r="X14" s="395"/>
      <c r="Y14" s="395"/>
      <c r="Z14" s="395"/>
      <c r="AA14" s="395"/>
      <c r="AB14" s="396"/>
      <c r="AC14" s="486">
        <v>13</v>
      </c>
      <c r="AD14" s="487"/>
      <c r="AE14" s="487"/>
      <c r="AF14" s="487"/>
      <c r="AG14" s="488"/>
      <c r="AH14" s="486">
        <v>13.3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v>5.4</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129</v>
      </c>
      <c r="N15" s="491"/>
      <c r="O15" s="491"/>
      <c r="P15" s="491"/>
      <c r="Q15" s="492"/>
      <c r="R15" s="493">
        <v>11198</v>
      </c>
      <c r="S15" s="494"/>
      <c r="T15" s="494"/>
      <c r="U15" s="494"/>
      <c r="V15" s="495"/>
      <c r="W15" s="496" t="s">
        <v>137</v>
      </c>
      <c r="X15" s="392"/>
      <c r="Y15" s="392"/>
      <c r="Z15" s="392"/>
      <c r="AA15" s="392"/>
      <c r="AB15" s="393"/>
      <c r="AC15" s="359">
        <v>1581</v>
      </c>
      <c r="AD15" s="360"/>
      <c r="AE15" s="360"/>
      <c r="AF15" s="360"/>
      <c r="AG15" s="361"/>
      <c r="AH15" s="359">
        <v>1757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1444656</v>
      </c>
      <c r="BO15" s="436"/>
      <c r="BP15" s="436"/>
      <c r="BQ15" s="436"/>
      <c r="BR15" s="436"/>
      <c r="BS15" s="436"/>
      <c r="BT15" s="436"/>
      <c r="BU15" s="437"/>
      <c r="BV15" s="435">
        <v>1420405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v>
      </c>
      <c r="AD16" s="487"/>
      <c r="AE16" s="487"/>
      <c r="AF16" s="487"/>
      <c r="AG16" s="488"/>
      <c r="AH16" s="486">
        <v>28.9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3427334</v>
      </c>
      <c r="BO16" s="407"/>
      <c r="BP16" s="407"/>
      <c r="BQ16" s="407"/>
      <c r="BR16" s="407"/>
      <c r="BS16" s="407"/>
      <c r="BT16" s="407"/>
      <c r="BU16" s="408"/>
      <c r="BV16" s="406">
        <v>3351961</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3326</v>
      </c>
      <c r="AD17" s="360"/>
      <c r="AE17" s="360"/>
      <c r="AF17" s="360"/>
      <c r="AG17" s="361"/>
      <c r="AH17" s="359">
        <v>3506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1807331</v>
      </c>
      <c r="BO17" s="407"/>
      <c r="BP17" s="407"/>
      <c r="BQ17" s="407"/>
      <c r="BR17" s="407"/>
      <c r="BS17" s="407"/>
      <c r="BT17" s="407"/>
      <c r="BU17" s="408"/>
      <c r="BV17" s="406">
        <v>1780482</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42.97</v>
      </c>
      <c r="M18" s="459"/>
      <c r="N18" s="459"/>
      <c r="O18" s="459"/>
      <c r="P18" s="459"/>
      <c r="Q18" s="459"/>
      <c r="R18" s="460"/>
      <c r="S18" s="460"/>
      <c r="T18" s="460"/>
      <c r="U18" s="460"/>
      <c r="V18" s="461"/>
      <c r="W18" s="477"/>
      <c r="X18" s="478"/>
      <c r="Y18" s="478"/>
      <c r="Z18" s="478"/>
      <c r="AA18" s="478"/>
      <c r="AB18" s="502"/>
      <c r="AC18" s="376">
        <v>59</v>
      </c>
      <c r="AD18" s="377"/>
      <c r="AE18" s="377"/>
      <c r="AF18" s="377"/>
      <c r="AG18" s="462"/>
      <c r="AH18" s="376">
        <v>57.7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3427084</v>
      </c>
      <c r="BO18" s="407"/>
      <c r="BP18" s="407"/>
      <c r="BQ18" s="407"/>
      <c r="BR18" s="407"/>
      <c r="BS18" s="407"/>
      <c r="BT18" s="407"/>
      <c r="BU18" s="408"/>
      <c r="BV18" s="406">
        <v>3319464</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267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4815965</v>
      </c>
      <c r="BO19" s="407"/>
      <c r="BP19" s="407"/>
      <c r="BQ19" s="407"/>
      <c r="BR19" s="407"/>
      <c r="BS19" s="407"/>
      <c r="BT19" s="407"/>
      <c r="BU19" s="408"/>
      <c r="BV19" s="406">
        <v>5162321</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4194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4354276</v>
      </c>
      <c r="BO22" s="436"/>
      <c r="BP22" s="436"/>
      <c r="BQ22" s="436"/>
      <c r="BR22" s="436"/>
      <c r="BS22" s="436"/>
      <c r="BT22" s="436"/>
      <c r="BU22" s="437"/>
      <c r="BV22" s="435">
        <v>4770718</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3784387</v>
      </c>
      <c r="BO23" s="407"/>
      <c r="BP23" s="407"/>
      <c r="BQ23" s="407"/>
      <c r="BR23" s="407"/>
      <c r="BS23" s="407"/>
      <c r="BT23" s="407"/>
      <c r="BU23" s="408"/>
      <c r="BV23" s="406">
        <v>4141883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8460</v>
      </c>
      <c r="R24" s="360"/>
      <c r="S24" s="360"/>
      <c r="T24" s="360"/>
      <c r="U24" s="360"/>
      <c r="V24" s="361"/>
      <c r="W24" s="449"/>
      <c r="X24" s="386"/>
      <c r="Y24" s="387"/>
      <c r="Z24" s="362" t="s">
        <v>162</v>
      </c>
      <c r="AA24" s="363"/>
      <c r="AB24" s="363"/>
      <c r="AC24" s="363"/>
      <c r="AD24" s="363"/>
      <c r="AE24" s="363"/>
      <c r="AF24" s="363"/>
      <c r="AG24" s="364"/>
      <c r="AH24" s="359">
        <v>98</v>
      </c>
      <c r="AI24" s="360"/>
      <c r="AJ24" s="360"/>
      <c r="AK24" s="360"/>
      <c r="AL24" s="361"/>
      <c r="AM24" s="359">
        <v>317520</v>
      </c>
      <c r="AN24" s="360"/>
      <c r="AO24" s="360"/>
      <c r="AP24" s="360"/>
      <c r="AQ24" s="360"/>
      <c r="AR24" s="361"/>
      <c r="AS24" s="359">
        <v>3240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2457716</v>
      </c>
      <c r="BO24" s="407"/>
      <c r="BP24" s="407"/>
      <c r="BQ24" s="407"/>
      <c r="BR24" s="407"/>
      <c r="BS24" s="407"/>
      <c r="BT24" s="407"/>
      <c r="BU24" s="408"/>
      <c r="BV24" s="406">
        <v>2638343</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6760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166125</v>
      </c>
      <c r="BO25" s="436"/>
      <c r="BP25" s="436"/>
      <c r="BQ25" s="436"/>
      <c r="BR25" s="436"/>
      <c r="BS25" s="436"/>
      <c r="BT25" s="436"/>
      <c r="BU25" s="437"/>
      <c r="BV25" s="435">
        <v>174616</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6350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3380</v>
      </c>
      <c r="R27" s="360"/>
      <c r="S27" s="360"/>
      <c r="T27" s="360"/>
      <c r="U27" s="360"/>
      <c r="V27" s="361"/>
      <c r="W27" s="449"/>
      <c r="X27" s="386"/>
      <c r="Y27" s="387"/>
      <c r="Z27" s="362" t="s">
        <v>171</v>
      </c>
      <c r="AA27" s="363"/>
      <c r="AB27" s="363"/>
      <c r="AC27" s="363"/>
      <c r="AD27" s="363"/>
      <c r="AE27" s="363"/>
      <c r="AF27" s="363"/>
      <c r="AG27" s="364"/>
      <c r="AH27" s="359">
        <v>12</v>
      </c>
      <c r="AI27" s="360"/>
      <c r="AJ27" s="360"/>
      <c r="AK27" s="360"/>
      <c r="AL27" s="361"/>
      <c r="AM27" s="359">
        <v>40258</v>
      </c>
      <c r="AN27" s="360"/>
      <c r="AO27" s="360"/>
      <c r="AP27" s="360"/>
      <c r="AQ27" s="360"/>
      <c r="AR27" s="361"/>
      <c r="AS27" s="359">
        <v>3355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120212</v>
      </c>
      <c r="BO27" s="441"/>
      <c r="BP27" s="441"/>
      <c r="BQ27" s="441"/>
      <c r="BR27" s="441"/>
      <c r="BS27" s="441"/>
      <c r="BT27" s="441"/>
      <c r="BU27" s="442"/>
      <c r="BV27" s="440">
        <v>120210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2540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1641811</v>
      </c>
      <c r="BO28" s="436"/>
      <c r="BP28" s="436"/>
      <c r="BQ28" s="436"/>
      <c r="BR28" s="436"/>
      <c r="BS28" s="436"/>
      <c r="BT28" s="436"/>
      <c r="BU28" s="437"/>
      <c r="BV28" s="435">
        <v>1420566</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10</v>
      </c>
      <c r="M29" s="360"/>
      <c r="N29" s="360"/>
      <c r="O29" s="360"/>
      <c r="P29" s="361"/>
      <c r="Q29" s="359">
        <v>2280</v>
      </c>
      <c r="R29" s="360"/>
      <c r="S29" s="360"/>
      <c r="T29" s="360"/>
      <c r="U29" s="360"/>
      <c r="V29" s="361"/>
      <c r="W29" s="450"/>
      <c r="X29" s="451"/>
      <c r="Y29" s="452"/>
      <c r="Z29" s="362" t="s">
        <v>177</v>
      </c>
      <c r="AA29" s="363"/>
      <c r="AB29" s="363"/>
      <c r="AC29" s="363"/>
      <c r="AD29" s="363"/>
      <c r="AE29" s="363"/>
      <c r="AF29" s="363"/>
      <c r="AG29" s="364"/>
      <c r="AH29" s="359">
        <v>110</v>
      </c>
      <c r="AI29" s="360"/>
      <c r="AJ29" s="360"/>
      <c r="AK29" s="360"/>
      <c r="AL29" s="361"/>
      <c r="AM29" s="359">
        <v>357778</v>
      </c>
      <c r="AN29" s="360"/>
      <c r="AO29" s="360"/>
      <c r="AP29" s="360"/>
      <c r="AQ29" s="360"/>
      <c r="AR29" s="361"/>
      <c r="AS29" s="359">
        <v>3253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133753</v>
      </c>
      <c r="BO29" s="407"/>
      <c r="BP29" s="407"/>
      <c r="BQ29" s="407"/>
      <c r="BR29" s="407"/>
      <c r="BS29" s="407"/>
      <c r="BT29" s="407"/>
      <c r="BU29" s="408"/>
      <c r="BV29" s="406">
        <v>133751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1209415</v>
      </c>
      <c r="BO30" s="441"/>
      <c r="BP30" s="441"/>
      <c r="BQ30" s="441"/>
      <c r="BR30" s="441"/>
      <c r="BS30" s="441"/>
      <c r="BT30" s="441"/>
      <c r="BU30" s="442"/>
      <c r="BV30" s="440">
        <v>968639</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公共下水道事業特別会計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公立藤田病院組合 病院事業会計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(一財)桑折町振興公社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伊達地方消防組合 一般会計</v>
      </c>
      <c r="BZ35" s="355"/>
      <c r="CA35" s="355"/>
      <c r="CB35" s="355"/>
      <c r="CC35" s="355"/>
      <c r="CD35" s="355"/>
      <c r="CE35" s="355"/>
      <c r="CF35" s="355"/>
      <c r="CG35" s="355"/>
      <c r="CH35" s="355"/>
      <c r="CI35" s="355"/>
      <c r="CJ35" s="355"/>
      <c r="CK35" s="355"/>
      <c r="CL35" s="355"/>
      <c r="CM35" s="355"/>
      <c r="CN35" s="175"/>
      <c r="CO35" s="354">
        <f t="shared" ref="CO35:CO43" si="3">IF(CQ35="","",CO34+1)</f>
        <v>18</v>
      </c>
      <c r="CP35" s="354"/>
      <c r="CQ35" s="355" t="str">
        <f>IF('各会計、関係団体の財政状況及び健全化判断比率'!BS8="","",'各会計、関係団体の財政状況及び健全化判断比率'!BS8)</f>
        <v>福島地方土地開発公社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伊達地方衛生処理組合 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伊達地方衛生処理組合 し尿処理事業特別会計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伊達地方衛生処理組合 ごみ処理事業特別会計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福島地方水道用水供給企業団 福島地方水道企業団会計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福島県後期高齢者医療広域連合 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福島県後期高齢者医療広域連合 後期高齢者医療特別会計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15</v>
      </c>
      <c r="BX42" s="354"/>
      <c r="BY42" s="355" t="str">
        <f>IF('各会計、関係団体の財政状況及び健全化判断比率'!B76="","",'各会計、関係団体の財政状況及び健全化判断比率'!B76)</f>
        <v>福島県市町村総合事務組合
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16</v>
      </c>
      <c r="BX43" s="354"/>
      <c r="BY43" s="355" t="str">
        <f>IF('各会計、関係団体の財政状況及び健全化判断比率'!B77="","",'各会計、関係団体の財政状況及び健全化判断比率'!B77)</f>
        <v>福島県市町村総合事務組合
消防補償等特別会計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6V6/FGIsg/+HAf1fqyEYeGd+CC+TA5sJP7wjJUJuaWDzgI4ItkU6oxlh7YTvyoPcyndrmVhD8CAVymHDte687A==" saltValue="pA/vivLGXw4wAvD+se8K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AH18" sqref="AH18:AL1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15.9</v>
      </c>
      <c r="G34" s="33">
        <v>16.46</v>
      </c>
      <c r="H34" s="33">
        <v>15.9</v>
      </c>
      <c r="I34" s="33">
        <v>16.760000000000002</v>
      </c>
      <c r="J34" s="34">
        <v>17.89</v>
      </c>
      <c r="K34" s="22"/>
      <c r="L34" s="22"/>
      <c r="M34" s="22"/>
      <c r="N34" s="22"/>
      <c r="O34" s="22"/>
      <c r="P34" s="22"/>
    </row>
    <row r="35" spans="1:16" ht="39" customHeight="1" x14ac:dyDescent="0.15">
      <c r="A35" s="22"/>
      <c r="B35" s="35"/>
      <c r="C35" s="1132" t="s">
        <v>535</v>
      </c>
      <c r="D35" s="1132"/>
      <c r="E35" s="1133"/>
      <c r="F35" s="36">
        <v>1.1100000000000001</v>
      </c>
      <c r="G35" s="37">
        <v>1.25</v>
      </c>
      <c r="H35" s="37">
        <v>1.63</v>
      </c>
      <c r="I35" s="37">
        <v>4.0999999999999996</v>
      </c>
      <c r="J35" s="38">
        <v>4.53</v>
      </c>
      <c r="K35" s="22"/>
      <c r="L35" s="22"/>
      <c r="M35" s="22"/>
      <c r="N35" s="22"/>
      <c r="O35" s="22"/>
      <c r="P35" s="22"/>
    </row>
    <row r="36" spans="1:16" ht="39" customHeight="1" x14ac:dyDescent="0.15">
      <c r="A36" s="22"/>
      <c r="B36" s="35"/>
      <c r="C36" s="1132" t="s">
        <v>536</v>
      </c>
      <c r="D36" s="1132"/>
      <c r="E36" s="1133"/>
      <c r="F36" s="36">
        <v>10.96</v>
      </c>
      <c r="G36" s="37">
        <v>6.12</v>
      </c>
      <c r="H36" s="37">
        <v>15.12</v>
      </c>
      <c r="I36" s="37">
        <v>11.52</v>
      </c>
      <c r="J36" s="38">
        <v>3.97</v>
      </c>
      <c r="K36" s="22"/>
      <c r="L36" s="22"/>
      <c r="M36" s="22"/>
      <c r="N36" s="22"/>
      <c r="O36" s="22"/>
      <c r="P36" s="22"/>
    </row>
    <row r="37" spans="1:16" ht="39" customHeight="1" x14ac:dyDescent="0.15">
      <c r="A37" s="22"/>
      <c r="B37" s="35"/>
      <c r="C37" s="1132" t="s">
        <v>537</v>
      </c>
      <c r="D37" s="1132"/>
      <c r="E37" s="1133"/>
      <c r="F37" s="36">
        <v>1.23</v>
      </c>
      <c r="G37" s="37">
        <v>1.4</v>
      </c>
      <c r="H37" s="37">
        <v>1.07</v>
      </c>
      <c r="I37" s="37">
        <v>1.38</v>
      </c>
      <c r="J37" s="38">
        <v>1.45</v>
      </c>
      <c r="K37" s="22"/>
      <c r="L37" s="22"/>
      <c r="M37" s="22"/>
      <c r="N37" s="22"/>
      <c r="O37" s="22"/>
      <c r="P37" s="22"/>
    </row>
    <row r="38" spans="1:16" ht="39" customHeight="1" x14ac:dyDescent="0.15">
      <c r="A38" s="22"/>
      <c r="B38" s="35"/>
      <c r="C38" s="1132" t="s">
        <v>538</v>
      </c>
      <c r="D38" s="1132"/>
      <c r="E38" s="1133"/>
      <c r="F38" s="36">
        <v>0.12</v>
      </c>
      <c r="G38" s="37">
        <v>0.27</v>
      </c>
      <c r="H38" s="37">
        <v>0.57999999999999996</v>
      </c>
      <c r="I38" s="37">
        <v>0.37</v>
      </c>
      <c r="J38" s="38">
        <v>0.85</v>
      </c>
      <c r="K38" s="22"/>
      <c r="L38" s="22"/>
      <c r="M38" s="22"/>
      <c r="N38" s="22"/>
      <c r="O38" s="22"/>
      <c r="P38" s="22"/>
    </row>
    <row r="39" spans="1:16" ht="39" customHeight="1" x14ac:dyDescent="0.15">
      <c r="A39" s="22"/>
      <c r="B39" s="35"/>
      <c r="C39" s="1132" t="s">
        <v>539</v>
      </c>
      <c r="D39" s="1132"/>
      <c r="E39" s="1133"/>
      <c r="F39" s="36">
        <v>0</v>
      </c>
      <c r="G39" s="37">
        <v>0</v>
      </c>
      <c r="H39" s="37">
        <v>0.05</v>
      </c>
      <c r="I39" s="37">
        <v>0.13</v>
      </c>
      <c r="J39" s="38">
        <v>0.01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541</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MMcoH9uRyKFVjNWe7uirBpdpYup5maX9VTDvShOqRXHldONgzO3IRnOBJexO01yQ9XVF7jGmkOIhxx5XLBy3Q==" saltValue="AEOlRgPT8h8g3J8cXq5g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8" zoomScaleSheetLayoutView="55" workbookViewId="0">
      <selection activeCell="AH18" sqref="AH18:AL1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424</v>
      </c>
      <c r="L45" s="58">
        <v>451</v>
      </c>
      <c r="M45" s="58">
        <v>468</v>
      </c>
      <c r="N45" s="58">
        <v>473</v>
      </c>
      <c r="O45" s="59">
        <v>486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142</v>
      </c>
      <c r="L48" s="62">
        <v>146</v>
      </c>
      <c r="M48" s="62">
        <v>159</v>
      </c>
      <c r="N48" s="62">
        <v>161</v>
      </c>
      <c r="O48" s="63">
        <v>160</v>
      </c>
      <c r="P48" s="46"/>
      <c r="Q48" s="46"/>
      <c r="R48" s="46"/>
      <c r="S48" s="46"/>
      <c r="T48" s="46"/>
      <c r="U48" s="46"/>
    </row>
    <row r="49" spans="1:21" ht="30.75" customHeight="1" x14ac:dyDescent="0.15">
      <c r="A49" s="46"/>
      <c r="B49" s="1163"/>
      <c r="C49" s="1164"/>
      <c r="D49" s="60"/>
      <c r="E49" s="1140" t="s">
        <v>14</v>
      </c>
      <c r="F49" s="1140"/>
      <c r="G49" s="1140"/>
      <c r="H49" s="1140"/>
      <c r="I49" s="1140"/>
      <c r="J49" s="1141"/>
      <c r="K49" s="61">
        <v>95</v>
      </c>
      <c r="L49" s="62">
        <v>76</v>
      </c>
      <c r="M49" s="62">
        <v>75</v>
      </c>
      <c r="N49" s="62">
        <v>82</v>
      </c>
      <c r="O49" s="63">
        <v>82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364</v>
      </c>
      <c r="L52" s="62">
        <v>379</v>
      </c>
      <c r="M52" s="62">
        <v>386</v>
      </c>
      <c r="N52" s="62">
        <v>388</v>
      </c>
      <c r="O52" s="63">
        <v>398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297</v>
      </c>
      <c r="L53" s="67">
        <v>294</v>
      </c>
      <c r="M53" s="67">
        <v>316</v>
      </c>
      <c r="N53" s="67">
        <v>328</v>
      </c>
      <c r="O53" s="68">
        <v>330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2GokP0mhFZ/w2pvpPiIB/eyYtGXT7ev2yFyvkIWXP+U08PVBM6uuAK9Z7DRAX3uVQeofPnodNFt1ewzNXI+w==" saltValue="Odme1JXBHA5fTl1SwXsK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SheetLayoutView="100" workbookViewId="0">
      <selection activeCell="AH18" sqref="AH18:AL1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42">
        <v>4457</v>
      </c>
      <c r="J41" s="343">
        <v>5036</v>
      </c>
      <c r="K41" s="343">
        <v>4846</v>
      </c>
      <c r="L41" s="343">
        <v>4771</v>
      </c>
      <c r="M41" s="344">
        <v>4354</v>
      </c>
    </row>
    <row r="42" spans="2:13" ht="27.75" customHeight="1" x14ac:dyDescent="0.15">
      <c r="B42" s="1171"/>
      <c r="C42" s="1172"/>
      <c r="D42" s="104"/>
      <c r="E42" s="1175" t="s">
        <v>32</v>
      </c>
      <c r="F42" s="1175"/>
      <c r="G42" s="1175"/>
      <c r="H42" s="1176"/>
      <c r="I42" s="345">
        <v>201</v>
      </c>
      <c r="J42" s="346">
        <v>168</v>
      </c>
      <c r="K42" s="346">
        <v>136</v>
      </c>
      <c r="L42" s="346">
        <v>106</v>
      </c>
      <c r="M42" s="347">
        <v>76</v>
      </c>
    </row>
    <row r="43" spans="2:13" ht="27.75" customHeight="1" x14ac:dyDescent="0.15">
      <c r="B43" s="1171"/>
      <c r="C43" s="1172"/>
      <c r="D43" s="104"/>
      <c r="E43" s="1175" t="s">
        <v>33</v>
      </c>
      <c r="F43" s="1175"/>
      <c r="G43" s="1175"/>
      <c r="H43" s="1176"/>
      <c r="I43" s="345">
        <v>1274</v>
      </c>
      <c r="J43" s="346">
        <v>1268</v>
      </c>
      <c r="K43" s="346">
        <v>1217</v>
      </c>
      <c r="L43" s="346">
        <v>1172</v>
      </c>
      <c r="M43" s="347">
        <v>1158</v>
      </c>
    </row>
    <row r="44" spans="2:13" ht="27.75" customHeight="1" x14ac:dyDescent="0.15">
      <c r="B44" s="1171"/>
      <c r="C44" s="1172"/>
      <c r="D44" s="104"/>
      <c r="E44" s="1175" t="s">
        <v>34</v>
      </c>
      <c r="F44" s="1175"/>
      <c r="G44" s="1175"/>
      <c r="H44" s="1176"/>
      <c r="I44" s="345">
        <v>784</v>
      </c>
      <c r="J44" s="346">
        <v>667</v>
      </c>
      <c r="K44" s="346">
        <v>619</v>
      </c>
      <c r="L44" s="346">
        <v>580</v>
      </c>
      <c r="M44" s="347">
        <v>520</v>
      </c>
    </row>
    <row r="45" spans="2:13" ht="27.75" customHeight="1" x14ac:dyDescent="0.15">
      <c r="B45" s="1171"/>
      <c r="C45" s="1172"/>
      <c r="D45" s="104"/>
      <c r="E45" s="1175" t="s">
        <v>35</v>
      </c>
      <c r="F45" s="1175"/>
      <c r="G45" s="1175"/>
      <c r="H45" s="1176"/>
      <c r="I45" s="345">
        <v>593</v>
      </c>
      <c r="J45" s="346">
        <v>522</v>
      </c>
      <c r="K45" s="346">
        <v>479</v>
      </c>
      <c r="L45" s="346">
        <v>434</v>
      </c>
      <c r="M45" s="347">
        <v>495</v>
      </c>
    </row>
    <row r="46" spans="2:13" ht="27.75" customHeight="1" x14ac:dyDescent="0.15">
      <c r="B46" s="1171"/>
      <c r="C46" s="1172"/>
      <c r="D46" s="105"/>
      <c r="E46" s="1175" t="s">
        <v>36</v>
      </c>
      <c r="F46" s="1175"/>
      <c r="G46" s="1175"/>
      <c r="H46" s="1176"/>
      <c r="I46" s="345" t="s">
        <v>486</v>
      </c>
      <c r="J46" s="346" t="s">
        <v>486</v>
      </c>
      <c r="K46" s="346" t="s">
        <v>486</v>
      </c>
      <c r="L46" s="346" t="s">
        <v>486</v>
      </c>
      <c r="M46" s="347" t="s">
        <v>486</v>
      </c>
    </row>
    <row r="47" spans="2:13" ht="27.75" customHeight="1" x14ac:dyDescent="0.15">
      <c r="B47" s="1171"/>
      <c r="C47" s="1172"/>
      <c r="D47" s="106"/>
      <c r="E47" s="1185" t="s">
        <v>37</v>
      </c>
      <c r="F47" s="1186"/>
      <c r="G47" s="1186"/>
      <c r="H47" s="1187"/>
      <c r="I47" s="345" t="s">
        <v>486</v>
      </c>
      <c r="J47" s="346" t="s">
        <v>486</v>
      </c>
      <c r="K47" s="346" t="s">
        <v>486</v>
      </c>
      <c r="L47" s="346" t="s">
        <v>486</v>
      </c>
      <c r="M47" s="347" t="s">
        <v>486</v>
      </c>
    </row>
    <row r="48" spans="2:13" ht="27.75" customHeight="1" x14ac:dyDescent="0.15">
      <c r="B48" s="1171"/>
      <c r="C48" s="1172"/>
      <c r="D48" s="104"/>
      <c r="E48" s="1175" t="s">
        <v>38</v>
      </c>
      <c r="F48" s="1175"/>
      <c r="G48" s="1175"/>
      <c r="H48" s="1176"/>
      <c r="I48" s="345" t="s">
        <v>486</v>
      </c>
      <c r="J48" s="346" t="s">
        <v>486</v>
      </c>
      <c r="K48" s="346" t="s">
        <v>486</v>
      </c>
      <c r="L48" s="346" t="s">
        <v>486</v>
      </c>
      <c r="M48" s="347" t="s">
        <v>486</v>
      </c>
    </row>
    <row r="49" spans="2:13" ht="27.75" customHeight="1" x14ac:dyDescent="0.15">
      <c r="B49" s="1173"/>
      <c r="C49" s="1174"/>
      <c r="D49" s="104"/>
      <c r="E49" s="1175" t="s">
        <v>39</v>
      </c>
      <c r="F49" s="1175"/>
      <c r="G49" s="1175"/>
      <c r="H49" s="1176"/>
      <c r="I49" s="345" t="s">
        <v>486</v>
      </c>
      <c r="J49" s="346" t="s">
        <v>486</v>
      </c>
      <c r="K49" s="346" t="s">
        <v>486</v>
      </c>
      <c r="L49" s="346" t="s">
        <v>486</v>
      </c>
      <c r="M49" s="347" t="s">
        <v>486</v>
      </c>
    </row>
    <row r="50" spans="2:13" ht="27.75" customHeight="1" x14ac:dyDescent="0.15">
      <c r="B50" s="1169" t="s">
        <v>40</v>
      </c>
      <c r="C50" s="1170"/>
      <c r="D50" s="107"/>
      <c r="E50" s="1175" t="s">
        <v>41</v>
      </c>
      <c r="F50" s="1175"/>
      <c r="G50" s="1175"/>
      <c r="H50" s="1176"/>
      <c r="I50" s="345">
        <v>2651</v>
      </c>
      <c r="J50" s="346">
        <v>2130</v>
      </c>
      <c r="K50" s="346">
        <v>2374</v>
      </c>
      <c r="L50" s="346">
        <v>2530</v>
      </c>
      <c r="M50" s="347">
        <v>3167</v>
      </c>
    </row>
    <row r="51" spans="2:13" ht="27.75" customHeight="1" x14ac:dyDescent="0.15">
      <c r="B51" s="1171"/>
      <c r="C51" s="1172"/>
      <c r="D51" s="104"/>
      <c r="E51" s="1175" t="s">
        <v>42</v>
      </c>
      <c r="F51" s="1175"/>
      <c r="G51" s="1175"/>
      <c r="H51" s="1176"/>
      <c r="I51" s="345">
        <v>11</v>
      </c>
      <c r="J51" s="346">
        <v>10</v>
      </c>
      <c r="K51" s="346">
        <v>233</v>
      </c>
      <c r="L51" s="346">
        <v>240</v>
      </c>
      <c r="M51" s="347">
        <v>232</v>
      </c>
    </row>
    <row r="52" spans="2:13" ht="27.75" customHeight="1" x14ac:dyDescent="0.15">
      <c r="B52" s="1173"/>
      <c r="C52" s="1174"/>
      <c r="D52" s="104"/>
      <c r="E52" s="1175" t="s">
        <v>43</v>
      </c>
      <c r="F52" s="1175"/>
      <c r="G52" s="1175"/>
      <c r="H52" s="1176"/>
      <c r="I52" s="345">
        <v>4206</v>
      </c>
      <c r="J52" s="346">
        <v>4324</v>
      </c>
      <c r="K52" s="346">
        <v>4198</v>
      </c>
      <c r="L52" s="346">
        <v>4107</v>
      </c>
      <c r="M52" s="347">
        <v>3841</v>
      </c>
    </row>
    <row r="53" spans="2:13" ht="27.75" customHeight="1" thickBot="1" x14ac:dyDescent="0.2">
      <c r="B53" s="1177" t="s">
        <v>19</v>
      </c>
      <c r="C53" s="1178"/>
      <c r="D53" s="108"/>
      <c r="E53" s="1179" t="s">
        <v>44</v>
      </c>
      <c r="F53" s="1179"/>
      <c r="G53" s="1179"/>
      <c r="H53" s="1180"/>
      <c r="I53" s="348">
        <v>441</v>
      </c>
      <c r="J53" s="349">
        <v>1197</v>
      </c>
      <c r="K53" s="349">
        <v>493</v>
      </c>
      <c r="L53" s="349">
        <v>186</v>
      </c>
      <c r="M53" s="350">
        <v>-636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hPMTanHGckXQIj66n0V+2gl/BWqa9X8joiYh1SWQw690RIUvn4h8MH6Mi46BeOOyZPRuKaht6KuSoa6+jt50g==" saltValue="y2J08lIo4ZVws3mBBrsJ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topLeftCell="B42" zoomScale="70" zoomScaleNormal="70" zoomScaleSheetLayoutView="100" workbookViewId="0">
      <selection activeCell="AH18" sqref="AH18:AL1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1124</v>
      </c>
      <c r="G55" s="120">
        <v>1421</v>
      </c>
      <c r="H55" s="121">
        <v>1642</v>
      </c>
    </row>
    <row r="56" spans="2:8" ht="52.5" customHeight="1" x14ac:dyDescent="0.15">
      <c r="B56" s="122"/>
      <c r="C56" s="1198" t="s">
        <v>47</v>
      </c>
      <c r="D56" s="1198"/>
      <c r="E56" s="1199"/>
      <c r="F56" s="123">
        <v>134</v>
      </c>
      <c r="G56" s="123">
        <v>134</v>
      </c>
      <c r="H56" s="124">
        <v>134</v>
      </c>
    </row>
    <row r="57" spans="2:8" ht="53.25" customHeight="1" x14ac:dyDescent="0.15">
      <c r="B57" s="122"/>
      <c r="C57" s="1200" t="s">
        <v>48</v>
      </c>
      <c r="D57" s="1200"/>
      <c r="E57" s="1201"/>
      <c r="F57" s="125">
        <v>787</v>
      </c>
      <c r="G57" s="125">
        <v>969</v>
      </c>
      <c r="H57" s="126">
        <v>1209</v>
      </c>
    </row>
    <row r="58" spans="2:8" ht="45.75" customHeight="1" x14ac:dyDescent="0.15">
      <c r="B58" s="127"/>
      <c r="C58" s="1188" t="s">
        <v>559</v>
      </c>
      <c r="D58" s="1189"/>
      <c r="E58" s="1190"/>
      <c r="F58" s="128">
        <v>140</v>
      </c>
      <c r="G58" s="128">
        <v>172</v>
      </c>
      <c r="H58" s="129">
        <v>233</v>
      </c>
    </row>
    <row r="59" spans="2:8" ht="45.75" customHeight="1" x14ac:dyDescent="0.15">
      <c r="B59" s="127"/>
      <c r="C59" s="1188" t="s">
        <v>560</v>
      </c>
      <c r="D59" s="1189"/>
      <c r="E59" s="1190"/>
      <c r="F59" s="128">
        <v>113</v>
      </c>
      <c r="G59" s="128">
        <v>132</v>
      </c>
      <c r="H59" s="129">
        <v>233</v>
      </c>
    </row>
    <row r="60" spans="2:8" ht="45.75" customHeight="1" x14ac:dyDescent="0.15">
      <c r="B60" s="127"/>
      <c r="C60" s="1188" t="s">
        <v>557</v>
      </c>
      <c r="D60" s="1189"/>
      <c r="E60" s="1190"/>
      <c r="F60" s="128">
        <v>212</v>
      </c>
      <c r="G60" s="128">
        <v>212</v>
      </c>
      <c r="H60" s="129">
        <v>212</v>
      </c>
    </row>
    <row r="61" spans="2:8" ht="45.75" customHeight="1" x14ac:dyDescent="0.15">
      <c r="B61" s="127"/>
      <c r="C61" s="1188" t="s">
        <v>558</v>
      </c>
      <c r="D61" s="1189"/>
      <c r="E61" s="1190"/>
      <c r="F61" s="128">
        <v>179</v>
      </c>
      <c r="G61" s="128">
        <v>179</v>
      </c>
      <c r="H61" s="129">
        <v>186</v>
      </c>
    </row>
    <row r="62" spans="2:8" ht="45.75" customHeight="1" thickBot="1" x14ac:dyDescent="0.2">
      <c r="B62" s="130"/>
      <c r="C62" s="1191" t="s">
        <v>561</v>
      </c>
      <c r="D62" s="1192"/>
      <c r="E62" s="1193"/>
      <c r="F62" s="131">
        <v>56</v>
      </c>
      <c r="G62" s="131">
        <v>76</v>
      </c>
      <c r="H62" s="132">
        <v>156</v>
      </c>
    </row>
    <row r="63" spans="2:8" ht="52.5" customHeight="1" thickBot="1" x14ac:dyDescent="0.2">
      <c r="B63" s="133"/>
      <c r="C63" s="1194" t="s">
        <v>49</v>
      </c>
      <c r="D63" s="1194"/>
      <c r="E63" s="1195"/>
      <c r="F63" s="134">
        <v>2045</v>
      </c>
      <c r="G63" s="134">
        <v>2523</v>
      </c>
      <c r="H63" s="135">
        <v>2985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sheetData>
  <sheetProtection algorithmName="SHA-512" hashValue="1XZsq8x9gtkCsWS+o6WV8tX4Kw81o9eW7904lWnwtATdC21Tms5da9OF5wicaUP1AtQz1YsSnZnODMwAEOEjIw==" saltValue="hxyzGVB4wjlTqdCSU080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105575</v>
      </c>
      <c r="E3" s="154"/>
      <c r="F3" s="155">
        <v>93492</v>
      </c>
      <c r="G3" s="156"/>
      <c r="H3" s="157"/>
    </row>
    <row r="4" spans="1:8" x14ac:dyDescent="0.15">
      <c r="A4" s="158"/>
      <c r="B4" s="159"/>
      <c r="C4" s="160"/>
      <c r="D4" s="161">
        <v>76322</v>
      </c>
      <c r="E4" s="162"/>
      <c r="F4" s="163">
        <v>53316</v>
      </c>
      <c r="G4" s="164"/>
      <c r="H4" s="165"/>
    </row>
    <row r="5" spans="1:8" x14ac:dyDescent="0.15">
      <c r="A5" s="146" t="s">
        <v>519</v>
      </c>
      <c r="B5" s="151"/>
      <c r="C5" s="152"/>
      <c r="D5" s="153">
        <v>167724</v>
      </c>
      <c r="E5" s="154"/>
      <c r="F5" s="155">
        <v>94796</v>
      </c>
      <c r="G5" s="156"/>
      <c r="H5" s="157"/>
    </row>
    <row r="6" spans="1:8" x14ac:dyDescent="0.15">
      <c r="A6" s="158"/>
      <c r="B6" s="159"/>
      <c r="C6" s="160"/>
      <c r="D6" s="161">
        <v>148567</v>
      </c>
      <c r="E6" s="162"/>
      <c r="F6" s="163">
        <v>55781</v>
      </c>
      <c r="G6" s="164"/>
      <c r="H6" s="165"/>
    </row>
    <row r="7" spans="1:8" x14ac:dyDescent="0.15">
      <c r="A7" s="146" t="s">
        <v>520</v>
      </c>
      <c r="B7" s="151"/>
      <c r="C7" s="152"/>
      <c r="D7" s="153">
        <v>27574</v>
      </c>
      <c r="E7" s="154"/>
      <c r="F7" s="155">
        <v>85942</v>
      </c>
      <c r="G7" s="156"/>
      <c r="H7" s="157"/>
    </row>
    <row r="8" spans="1:8" x14ac:dyDescent="0.15">
      <c r="A8" s="158"/>
      <c r="B8" s="159"/>
      <c r="C8" s="160"/>
      <c r="D8" s="161">
        <v>15440</v>
      </c>
      <c r="E8" s="162"/>
      <c r="F8" s="163">
        <v>48630</v>
      </c>
      <c r="G8" s="164"/>
      <c r="H8" s="165"/>
    </row>
    <row r="9" spans="1:8" x14ac:dyDescent="0.15">
      <c r="A9" s="146" t="s">
        <v>521</v>
      </c>
      <c r="B9" s="151"/>
      <c r="C9" s="152"/>
      <c r="D9" s="153">
        <v>58428</v>
      </c>
      <c r="E9" s="154"/>
      <c r="F9" s="155">
        <v>95007</v>
      </c>
      <c r="G9" s="156"/>
      <c r="H9" s="157"/>
    </row>
    <row r="10" spans="1:8" x14ac:dyDescent="0.15">
      <c r="A10" s="158"/>
      <c r="B10" s="159"/>
      <c r="C10" s="160"/>
      <c r="D10" s="161">
        <v>27896</v>
      </c>
      <c r="E10" s="162"/>
      <c r="F10" s="163">
        <v>48509</v>
      </c>
      <c r="G10" s="164"/>
      <c r="H10" s="165"/>
    </row>
    <row r="11" spans="1:8" x14ac:dyDescent="0.15">
      <c r="A11" s="146" t="s">
        <v>522</v>
      </c>
      <c r="B11" s="151"/>
      <c r="C11" s="152"/>
      <c r="D11" s="153">
        <v>40509</v>
      </c>
      <c r="E11" s="154"/>
      <c r="F11" s="155">
        <v>98176</v>
      </c>
      <c r="G11" s="156"/>
      <c r="H11" s="157"/>
    </row>
    <row r="12" spans="1:8" x14ac:dyDescent="0.15">
      <c r="A12" s="158"/>
      <c r="B12" s="159"/>
      <c r="C12" s="166"/>
      <c r="D12" s="161">
        <v>28953</v>
      </c>
      <c r="E12" s="162"/>
      <c r="F12" s="163">
        <v>58489</v>
      </c>
      <c r="G12" s="164"/>
      <c r="H12" s="165"/>
    </row>
    <row r="13" spans="1:8" x14ac:dyDescent="0.15">
      <c r="A13" s="146"/>
      <c r="B13" s="151"/>
      <c r="C13" s="152"/>
      <c r="D13" s="153">
        <v>79962</v>
      </c>
      <c r="E13" s="154"/>
      <c r="F13" s="155">
        <v>93483</v>
      </c>
      <c r="G13" s="167"/>
      <c r="H13" s="157"/>
    </row>
    <row r="14" spans="1:8" x14ac:dyDescent="0.15">
      <c r="A14" s="158"/>
      <c r="B14" s="159"/>
      <c r="C14" s="160"/>
      <c r="D14" s="161">
        <v>59436</v>
      </c>
      <c r="E14" s="162"/>
      <c r="F14" s="163">
        <v>52945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9.11</v>
      </c>
      <c r="C19" s="168">
        <f>ROUND(VALUE(SUBSTITUTE(実質収支比率等に係る経年分析!G$48,"▲","-")),2)</f>
        <v>6.12</v>
      </c>
      <c r="D19" s="168">
        <f>ROUND(VALUE(SUBSTITUTE(実質収支比率等に係る経年分析!H$48,"▲","-")),2)</f>
        <v>15.13</v>
      </c>
      <c r="E19" s="168">
        <f>ROUND(VALUE(SUBSTITUTE(実質収支比率等に係る経年分析!I$48,"▲","-")),2)</f>
        <v>11.52</v>
      </c>
      <c r="F19" s="168">
        <f>ROUND(VALUE(SUBSTITUTE(実質収支比率等に係る経年分析!J$48,"▲","-")),2)</f>
        <v>3.98</v>
      </c>
    </row>
    <row r="20" spans="1:11" x14ac:dyDescent="0.15">
      <c r="A20" s="168" t="s">
        <v>53</v>
      </c>
      <c r="B20" s="168">
        <f>ROUND(VALUE(SUBSTITUTE(実質収支比率等に係る経年分析!F$47,"▲","-")),2)</f>
        <v>24.84</v>
      </c>
      <c r="C20" s="168">
        <f>ROUND(VALUE(SUBSTITUTE(実質収支比率等に係る経年分析!G$47,"▲","-")),2)</f>
        <v>27.83</v>
      </c>
      <c r="D20" s="168">
        <f>ROUND(VALUE(SUBSTITUTE(実質収支比率等に係る経年分析!H$47,"▲","-")),2)</f>
        <v>29.13</v>
      </c>
      <c r="E20" s="168">
        <f>ROUND(VALUE(SUBSTITUTE(実質収支比率等に係る経年分析!I$47,"▲","-")),2)</f>
        <v>37.72</v>
      </c>
      <c r="F20" s="168">
        <f>ROUND(VALUE(SUBSTITUTE(実質収支比率等に係る経年分析!J$47,"▲","-")),2)</f>
        <v>43.03</v>
      </c>
    </row>
    <row r="21" spans="1:11" x14ac:dyDescent="0.15">
      <c r="A21" s="168" t="s">
        <v>54</v>
      </c>
      <c r="B21" s="168">
        <f>IF(ISNUMBER(VALUE(SUBSTITUTE(実質収支比率等に係る経年分析!F$49,"▲","-"))),ROUND(VALUE(SUBSTITUTE(実質収支比率等に係る経年分析!F$49,"▲","-")),2),NA())</f>
        <v>-3.18</v>
      </c>
      <c r="C21" s="168">
        <f>IF(ISNUMBER(VALUE(SUBSTITUTE(実質収支比率等に係る経年分析!G$49,"▲","-"))),ROUND(VALUE(SUBSTITUTE(実質収支比率等に係る経年分析!G$49,"▲","-")),2),NA())</f>
        <v>-2.41</v>
      </c>
      <c r="D21" s="168">
        <f>IF(ISNUMBER(VALUE(SUBSTITUTE(実質収支比率等に係る経年分析!H$49,"▲","-"))),ROUND(VALUE(SUBSTITUTE(実質収支比率等に係る経年分析!H$49,"▲","-")),2),NA())</f>
        <v>9.42</v>
      </c>
      <c r="E21" s="168">
        <f>IF(ISNUMBER(VALUE(SUBSTITUTE(実質収支比率等に係る経年分析!I$49,"▲","-"))),ROUND(VALUE(SUBSTITUTE(実質収支比率等に係る経年分析!I$49,"▲","-")),2),NA())</f>
        <v>-3.95</v>
      </c>
      <c r="F21" s="168">
        <f>IF(ISNUMBER(VALUE(SUBSTITUTE(実質収支比率等に係る経年分析!J$49,"▲","-"))),ROUND(VALUE(SUBSTITUTE(実質収支比率等に係る経年分析!J$49,"▲","-")),2),NA())</f>
        <v>-7.36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公共下水道事業特別会計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0.57999999999999996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0.85</v>
      </c>
    </row>
    <row r="33" spans="1:16" x14ac:dyDescent="0.15">
      <c r="A33" s="169" t="str">
        <f>IF(連結実質赤字比率に係る赤字・黒字の構成分析!C$37="",NA(),連結実質赤字比率に係る赤字・黒字の構成分析!C$37)</f>
        <v>国民健康保険特別会計（事業勘定）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6.12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3.97</v>
      </c>
    </row>
    <row r="35" spans="1:16" x14ac:dyDescent="0.15">
      <c r="A35" s="169" t="str">
        <f>IF(連結実質赤字比率に係る赤字・黒字の構成分析!C$35="",NA(),連結実質赤字比率に係る赤字・黒字の構成分析!C$35)</f>
        <v>介護保険特別会計（保険事業勘定）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1.1100000000000001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4.0999999999999996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16.46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16.760000000000002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17.89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364</v>
      </c>
      <c r="E42" s="170"/>
      <c r="F42" s="170"/>
      <c r="G42" s="170">
        <f>'実質公債費比率（分子）の構造'!L$52</f>
        <v>379</v>
      </c>
      <c r="H42" s="170"/>
      <c r="I42" s="170"/>
      <c r="J42" s="170">
        <f>'実質公債費比率（分子）の構造'!M$52</f>
        <v>386</v>
      </c>
      <c r="K42" s="170"/>
      <c r="L42" s="170"/>
      <c r="M42" s="170">
        <f>'実質公債費比率（分子）の構造'!N$52</f>
        <v>388</v>
      </c>
      <c r="N42" s="170"/>
      <c r="O42" s="170"/>
      <c r="P42" s="170">
        <f>'実質公債費比率（分子）の構造'!O$52</f>
        <v>398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95</v>
      </c>
      <c r="C45" s="170"/>
      <c r="D45" s="170"/>
      <c r="E45" s="170">
        <f>'実質公債費比率（分子）の構造'!L$49</f>
        <v>76</v>
      </c>
      <c r="F45" s="170"/>
      <c r="G45" s="170"/>
      <c r="H45" s="170">
        <f>'実質公債費比率（分子）の構造'!M$49</f>
        <v>75</v>
      </c>
      <c r="I45" s="170"/>
      <c r="J45" s="170"/>
      <c r="K45" s="170">
        <f>'実質公債費比率（分子）の構造'!N$49</f>
        <v>82</v>
      </c>
      <c r="L45" s="170"/>
      <c r="M45" s="170"/>
      <c r="N45" s="170">
        <f>'実質公債費比率（分子）の構造'!O$49</f>
        <v>82</v>
      </c>
      <c r="O45" s="170"/>
      <c r="P45" s="170"/>
    </row>
    <row r="46" spans="1:16" x14ac:dyDescent="0.15">
      <c r="A46" s="170" t="s">
        <v>64</v>
      </c>
      <c r="B46" s="170">
        <f>'実質公債費比率（分子）の構造'!K$48</f>
        <v>142</v>
      </c>
      <c r="C46" s="170"/>
      <c r="D46" s="170"/>
      <c r="E46" s="170">
        <f>'実質公債費比率（分子）の構造'!L$48</f>
        <v>146</v>
      </c>
      <c r="F46" s="170"/>
      <c r="G46" s="170"/>
      <c r="H46" s="170">
        <f>'実質公債費比率（分子）の構造'!M$48</f>
        <v>159</v>
      </c>
      <c r="I46" s="170"/>
      <c r="J46" s="170"/>
      <c r="K46" s="170">
        <f>'実質公債費比率（分子）の構造'!N$48</f>
        <v>161</v>
      </c>
      <c r="L46" s="170"/>
      <c r="M46" s="170"/>
      <c r="N46" s="170">
        <f>'実質公債費比率（分子）の構造'!O$48</f>
        <v>160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424</v>
      </c>
      <c r="C49" s="170"/>
      <c r="D49" s="170"/>
      <c r="E49" s="170">
        <f>'実質公債費比率（分子）の構造'!L$45</f>
        <v>451</v>
      </c>
      <c r="F49" s="170"/>
      <c r="G49" s="170"/>
      <c r="H49" s="170">
        <f>'実質公債費比率（分子）の構造'!M$45</f>
        <v>468</v>
      </c>
      <c r="I49" s="170"/>
      <c r="J49" s="170"/>
      <c r="K49" s="170">
        <f>'実質公債費比率（分子）の構造'!N$45</f>
        <v>473</v>
      </c>
      <c r="L49" s="170"/>
      <c r="M49" s="170"/>
      <c r="N49" s="170">
        <f>'実質公債費比率（分子）の構造'!O$45</f>
        <v>486</v>
      </c>
      <c r="O49" s="170"/>
      <c r="P49" s="170"/>
    </row>
    <row r="50" spans="1:16" x14ac:dyDescent="0.15">
      <c r="A50" s="170" t="s">
        <v>67</v>
      </c>
      <c r="B50" s="170" t="e">
        <f>NA()</f>
        <v>#N/A</v>
      </c>
      <c r="C50" s="170">
        <f>IF(ISNUMBER('実質公債費比率（分子）の構造'!K$53),'実質公債費比率（分子）の構造'!K$53,NA())</f>
        <v>297</v>
      </c>
      <c r="D50" s="170" t="e">
        <f>NA()</f>
        <v>#N/A</v>
      </c>
      <c r="E50" s="170" t="e">
        <f>NA()</f>
        <v>#N/A</v>
      </c>
      <c r="F50" s="170">
        <f>IF(ISNUMBER('実質公債費比率（分子）の構造'!L$53),'実質公債費比率（分子）の構造'!L$53,NA())</f>
        <v>294</v>
      </c>
      <c r="G50" s="170" t="e">
        <f>NA()</f>
        <v>#N/A</v>
      </c>
      <c r="H50" s="170" t="e">
        <f>NA()</f>
        <v>#N/A</v>
      </c>
      <c r="I50" s="170">
        <f>IF(ISNUMBER('実質公債費比率（分子）の構造'!M$53),'実質公債費比率（分子）の構造'!M$53,NA())</f>
        <v>316</v>
      </c>
      <c r="J50" s="170" t="e">
        <f>NA()</f>
        <v>#N/A</v>
      </c>
      <c r="K50" s="170" t="e">
        <f>NA()</f>
        <v>#N/A</v>
      </c>
      <c r="L50" s="170">
        <f>IF(ISNUMBER('実質公債費比率（分子）の構造'!N$53),'実質公債費比率（分子）の構造'!N$53,NA())</f>
        <v>328</v>
      </c>
      <c r="M50" s="170" t="e">
        <f>NA()</f>
        <v>#N/A</v>
      </c>
      <c r="N50" s="170" t="e">
        <f>NA()</f>
        <v>#N/A</v>
      </c>
      <c r="O50" s="170">
        <f>IF(ISNUMBER('実質公債費比率（分子）の構造'!O$53),'実質公債費比率（分子）の構造'!O$53,NA())</f>
        <v>330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4206</v>
      </c>
      <c r="E56" s="169"/>
      <c r="F56" s="169"/>
      <c r="G56" s="169">
        <f>'将来負担比率（分子）の構造'!J$52</f>
        <v>4324</v>
      </c>
      <c r="H56" s="169"/>
      <c r="I56" s="169"/>
      <c r="J56" s="169">
        <f>'将来負担比率（分子）の構造'!K$52</f>
        <v>4198</v>
      </c>
      <c r="K56" s="169"/>
      <c r="L56" s="169"/>
      <c r="M56" s="169">
        <f>'将来負担比率（分子）の構造'!L$52</f>
        <v>4107</v>
      </c>
      <c r="N56" s="169"/>
      <c r="O56" s="169"/>
      <c r="P56" s="169">
        <f>'将来負担比率（分子）の構造'!M$52</f>
        <v>3841</v>
      </c>
    </row>
    <row r="57" spans="1:16" x14ac:dyDescent="0.15">
      <c r="A57" s="169" t="s">
        <v>42</v>
      </c>
      <c r="B57" s="169"/>
      <c r="C57" s="169"/>
      <c r="D57" s="169">
        <f>'将来負担比率（分子）の構造'!I$51</f>
        <v>11</v>
      </c>
      <c r="E57" s="169"/>
      <c r="F57" s="169"/>
      <c r="G57" s="169">
        <f>'将来負担比率（分子）の構造'!J$51</f>
        <v>10</v>
      </c>
      <c r="H57" s="169"/>
      <c r="I57" s="169"/>
      <c r="J57" s="169">
        <f>'将来負担比率（分子）の構造'!K$51</f>
        <v>233</v>
      </c>
      <c r="K57" s="169"/>
      <c r="L57" s="169"/>
      <c r="M57" s="169">
        <f>'将来負担比率（分子）の構造'!L$51</f>
        <v>240</v>
      </c>
      <c r="N57" s="169"/>
      <c r="O57" s="169"/>
      <c r="P57" s="169">
        <f>'将来負担比率（分子）の構造'!M$51</f>
        <v>232</v>
      </c>
    </row>
    <row r="58" spans="1:16" x14ac:dyDescent="0.15">
      <c r="A58" s="169" t="s">
        <v>41</v>
      </c>
      <c r="B58" s="169"/>
      <c r="C58" s="169"/>
      <c r="D58" s="169">
        <f>'将来負担比率（分子）の構造'!I$50</f>
        <v>2651</v>
      </c>
      <c r="E58" s="169"/>
      <c r="F58" s="169"/>
      <c r="G58" s="169">
        <f>'将来負担比率（分子）の構造'!J$50</f>
        <v>2130</v>
      </c>
      <c r="H58" s="169"/>
      <c r="I58" s="169"/>
      <c r="J58" s="169">
        <f>'将来負担比率（分子）の構造'!K$50</f>
        <v>2374</v>
      </c>
      <c r="K58" s="169"/>
      <c r="L58" s="169"/>
      <c r="M58" s="169">
        <f>'将来負担比率（分子）の構造'!L$50</f>
        <v>2530</v>
      </c>
      <c r="N58" s="169"/>
      <c r="O58" s="169"/>
      <c r="P58" s="169">
        <f>'将来負担比率（分子）の構造'!M$50</f>
        <v>3167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593</v>
      </c>
      <c r="C62" s="169"/>
      <c r="D62" s="169"/>
      <c r="E62" s="169">
        <f>'将来負担比率（分子）の構造'!J$45</f>
        <v>522</v>
      </c>
      <c r="F62" s="169"/>
      <c r="G62" s="169"/>
      <c r="H62" s="169">
        <f>'将来負担比率（分子）の構造'!K$45</f>
        <v>479</v>
      </c>
      <c r="I62" s="169"/>
      <c r="J62" s="169"/>
      <c r="K62" s="169">
        <f>'将来負担比率（分子）の構造'!L$45</f>
        <v>434</v>
      </c>
      <c r="L62" s="169"/>
      <c r="M62" s="169"/>
      <c r="N62" s="169">
        <f>'将来負担比率（分子）の構造'!M$45</f>
        <v>495</v>
      </c>
      <c r="O62" s="169"/>
      <c r="P62" s="169"/>
    </row>
    <row r="63" spans="1:16" x14ac:dyDescent="0.15">
      <c r="A63" s="169" t="s">
        <v>34</v>
      </c>
      <c r="B63" s="169">
        <f>'将来負担比率（分子）の構造'!I$44</f>
        <v>784</v>
      </c>
      <c r="C63" s="169"/>
      <c r="D63" s="169"/>
      <c r="E63" s="169">
        <f>'将来負担比率（分子）の構造'!J$44</f>
        <v>667</v>
      </c>
      <c r="F63" s="169"/>
      <c r="G63" s="169"/>
      <c r="H63" s="169">
        <f>'将来負担比率（分子）の構造'!K$44</f>
        <v>619</v>
      </c>
      <c r="I63" s="169"/>
      <c r="J63" s="169"/>
      <c r="K63" s="169">
        <f>'将来負担比率（分子）の構造'!L$44</f>
        <v>580</v>
      </c>
      <c r="L63" s="169"/>
      <c r="M63" s="169"/>
      <c r="N63" s="169">
        <f>'将来負担比率（分子）の構造'!M$44</f>
        <v>520</v>
      </c>
      <c r="O63" s="169"/>
      <c r="P63" s="169"/>
    </row>
    <row r="64" spans="1:16" x14ac:dyDescent="0.15">
      <c r="A64" s="169" t="s">
        <v>33</v>
      </c>
      <c r="B64" s="169">
        <f>'将来負担比率（分子）の構造'!I$43</f>
        <v>1274</v>
      </c>
      <c r="C64" s="169"/>
      <c r="D64" s="169"/>
      <c r="E64" s="169">
        <f>'将来負担比率（分子）の構造'!J$43</f>
        <v>1268</v>
      </c>
      <c r="F64" s="169"/>
      <c r="G64" s="169"/>
      <c r="H64" s="169">
        <f>'将来負担比率（分子）の構造'!K$43</f>
        <v>1217</v>
      </c>
      <c r="I64" s="169"/>
      <c r="J64" s="169"/>
      <c r="K64" s="169">
        <f>'将来負担比率（分子）の構造'!L$43</f>
        <v>1172</v>
      </c>
      <c r="L64" s="169"/>
      <c r="M64" s="169"/>
      <c r="N64" s="169">
        <f>'将来負担比率（分子）の構造'!M$43</f>
        <v>1158</v>
      </c>
      <c r="O64" s="169"/>
      <c r="P64" s="169"/>
    </row>
    <row r="65" spans="1:16" x14ac:dyDescent="0.15">
      <c r="A65" s="169" t="s">
        <v>32</v>
      </c>
      <c r="B65" s="169">
        <f>'将来負担比率（分子）の構造'!I$42</f>
        <v>201</v>
      </c>
      <c r="C65" s="169"/>
      <c r="D65" s="169"/>
      <c r="E65" s="169">
        <f>'将来負担比率（分子）の構造'!J$42</f>
        <v>168</v>
      </c>
      <c r="F65" s="169"/>
      <c r="G65" s="169"/>
      <c r="H65" s="169">
        <f>'将来負担比率（分子）の構造'!K$42</f>
        <v>136</v>
      </c>
      <c r="I65" s="169"/>
      <c r="J65" s="169"/>
      <c r="K65" s="169">
        <f>'将来負担比率（分子）の構造'!L$42</f>
        <v>106</v>
      </c>
      <c r="L65" s="169"/>
      <c r="M65" s="169"/>
      <c r="N65" s="169">
        <f>'将来負担比率（分子）の構造'!M$42</f>
        <v>76</v>
      </c>
      <c r="O65" s="169"/>
      <c r="P65" s="169"/>
    </row>
    <row r="66" spans="1:16" x14ac:dyDescent="0.15">
      <c r="A66" s="169" t="s">
        <v>31</v>
      </c>
      <c r="B66" s="169">
        <f>'将来負担比率（分子）の構造'!I$41</f>
        <v>4457</v>
      </c>
      <c r="C66" s="169"/>
      <c r="D66" s="169"/>
      <c r="E66" s="169">
        <f>'将来負担比率（分子）の構造'!J$41</f>
        <v>5036</v>
      </c>
      <c r="F66" s="169"/>
      <c r="G66" s="169"/>
      <c r="H66" s="169">
        <f>'将来負担比率（分子）の構造'!K$41</f>
        <v>4846</v>
      </c>
      <c r="I66" s="169"/>
      <c r="J66" s="169"/>
      <c r="K66" s="169">
        <f>'将来負担比率（分子）の構造'!L$41</f>
        <v>4771</v>
      </c>
      <c r="L66" s="169"/>
      <c r="M66" s="169"/>
      <c r="N66" s="169">
        <f>'将来負担比率（分子）の構造'!M$41</f>
        <v>4354</v>
      </c>
      <c r="O66" s="169"/>
      <c r="P66" s="169"/>
    </row>
    <row r="67" spans="1:16" x14ac:dyDescent="0.15">
      <c r="A67" s="169" t="s">
        <v>71</v>
      </c>
      <c r="B67" s="169" t="e">
        <f>NA()</f>
        <v>#N/A</v>
      </c>
      <c r="C67" s="169">
        <f>IF(ISNUMBER('将来負担比率（分子）の構造'!I$53), IF('将来負担比率（分子）の構造'!I$53 &lt; 0, 0, '将来負担比率（分子）の構造'!I$53), NA())</f>
        <v>441</v>
      </c>
      <c r="D67" s="169" t="e">
        <f>NA()</f>
        <v>#N/A</v>
      </c>
      <c r="E67" s="169" t="e">
        <f>NA()</f>
        <v>#N/A</v>
      </c>
      <c r="F67" s="169">
        <f>IF(ISNUMBER('将来負担比率（分子）の構造'!J$53), IF('将来負担比率（分子）の構造'!J$53 &lt; 0, 0, '将来負担比率（分子）の構造'!J$53), NA())</f>
        <v>1197</v>
      </c>
      <c r="G67" s="169" t="e">
        <f>NA()</f>
        <v>#N/A</v>
      </c>
      <c r="H67" s="169" t="e">
        <f>NA()</f>
        <v>#N/A</v>
      </c>
      <c r="I67" s="169">
        <f>IF(ISNUMBER('将来負担比率（分子）の構造'!K$53), IF('将来負担比率（分子）の構造'!K$53 &lt; 0, 0, '将来負担比率（分子）の構造'!K$53), NA())</f>
        <v>493</v>
      </c>
      <c r="J67" s="169" t="e">
        <f>NA()</f>
        <v>#N/A</v>
      </c>
      <c r="K67" s="169" t="e">
        <f>NA()</f>
        <v>#N/A</v>
      </c>
      <c r="L67" s="169">
        <f>IF(ISNUMBER('将来負担比率（分子）の構造'!L$53), IF('将来負担比率（分子）の構造'!L$53 &lt; 0, 0, '将来負担比率（分子）の構造'!L$53), NA())</f>
        <v>186</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1124</v>
      </c>
      <c r="C72" s="173">
        <f>基金残高に係る経年分析!G55</f>
        <v>1421</v>
      </c>
      <c r="D72" s="173">
        <f>基金残高に係る経年分析!H55</f>
        <v>1642</v>
      </c>
    </row>
    <row r="73" spans="1:16" x14ac:dyDescent="0.15">
      <c r="A73" s="172" t="s">
        <v>74</v>
      </c>
      <c r="B73" s="173">
        <f>基金残高に係る経年分析!F56</f>
        <v>134</v>
      </c>
      <c r="C73" s="173">
        <f>基金残高に係る経年分析!G56</f>
        <v>134</v>
      </c>
      <c r="D73" s="173">
        <f>基金残高に係る経年分析!H56</f>
        <v>134</v>
      </c>
    </row>
    <row r="74" spans="1:16" x14ac:dyDescent="0.15">
      <c r="A74" s="172" t="s">
        <v>75</v>
      </c>
      <c r="B74" s="173">
        <f>基金残高に係る経年分析!F57</f>
        <v>787</v>
      </c>
      <c r="C74" s="173">
        <f>基金残高に係る経年分析!G57</f>
        <v>969</v>
      </c>
      <c r="D74" s="173">
        <f>基金残高に係る経年分析!H57</f>
        <v>1209</v>
      </c>
    </row>
  </sheetData>
  <sheetProtection algorithmName="SHA-512" hashValue="8y0ZOvuStxD69UtP0cd0WC2Wfkl5ZVu8EV1V5moM8SPudYDhVscu/mTI5udTmKrt/zFK5Kd8VnioFs8qNuC4cg==" saltValue="nVklZH4Avv386ET/drOP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18" sqref="AD18:AO18"/>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1400579</v>
      </c>
      <c r="S5" s="664"/>
      <c r="T5" s="664"/>
      <c r="U5" s="664"/>
      <c r="V5" s="664"/>
      <c r="W5" s="664"/>
      <c r="X5" s="664"/>
      <c r="Y5" s="689"/>
      <c r="Z5" s="702">
        <v>21.9</v>
      </c>
      <c r="AA5" s="702"/>
      <c r="AB5" s="702"/>
      <c r="AC5" s="702"/>
      <c r="AD5" s="703">
        <v>1400579</v>
      </c>
      <c r="AE5" s="703"/>
      <c r="AF5" s="703"/>
      <c r="AG5" s="703"/>
      <c r="AH5" s="703"/>
      <c r="AI5" s="703"/>
      <c r="AJ5" s="703"/>
      <c r="AK5" s="703"/>
      <c r="AL5" s="690">
        <v>36.6</v>
      </c>
      <c r="AM5" s="672"/>
      <c r="AN5" s="672"/>
      <c r="AO5" s="691"/>
      <c r="AP5" s="666" t="s">
        <v>216</v>
      </c>
      <c r="AQ5" s="667"/>
      <c r="AR5" s="667"/>
      <c r="AS5" s="667"/>
      <c r="AT5" s="667"/>
      <c r="AU5" s="667"/>
      <c r="AV5" s="667"/>
      <c r="AW5" s="667"/>
      <c r="AX5" s="667"/>
      <c r="AY5" s="667"/>
      <c r="AZ5" s="667"/>
      <c r="BA5" s="667"/>
      <c r="BB5" s="667"/>
      <c r="BC5" s="667"/>
      <c r="BD5" s="667"/>
      <c r="BE5" s="667"/>
      <c r="BF5" s="668"/>
      <c r="BG5" s="608">
        <v>1400579</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65402</v>
      </c>
      <c r="S6" s="609"/>
      <c r="T6" s="609"/>
      <c r="U6" s="609"/>
      <c r="V6" s="609"/>
      <c r="W6" s="609"/>
      <c r="X6" s="609"/>
      <c r="Y6" s="610"/>
      <c r="Z6" s="646">
        <v>1</v>
      </c>
      <c r="AA6" s="646"/>
      <c r="AB6" s="646"/>
      <c r="AC6" s="646"/>
      <c r="AD6" s="647">
        <v>65402</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1400579</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76435</v>
      </c>
      <c r="CS6" s="609"/>
      <c r="CT6" s="609"/>
      <c r="CU6" s="609"/>
      <c r="CV6" s="609"/>
      <c r="CW6" s="609"/>
      <c r="CX6" s="609"/>
      <c r="CY6" s="610"/>
      <c r="CZ6" s="690">
        <v>1.2</v>
      </c>
      <c r="DA6" s="672"/>
      <c r="DB6" s="672"/>
      <c r="DC6" s="692"/>
      <c r="DD6" s="614" t="s">
        <v>121</v>
      </c>
      <c r="DE6" s="609"/>
      <c r="DF6" s="609"/>
      <c r="DG6" s="609"/>
      <c r="DH6" s="609"/>
      <c r="DI6" s="609"/>
      <c r="DJ6" s="609"/>
      <c r="DK6" s="609"/>
      <c r="DL6" s="609"/>
      <c r="DM6" s="609"/>
      <c r="DN6" s="609"/>
      <c r="DO6" s="609"/>
      <c r="DP6" s="610"/>
      <c r="DQ6" s="614">
        <v>76435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365</v>
      </c>
      <c r="S7" s="609"/>
      <c r="T7" s="609"/>
      <c r="U7" s="609"/>
      <c r="V7" s="609"/>
      <c r="W7" s="609"/>
      <c r="X7" s="609"/>
      <c r="Y7" s="610"/>
      <c r="Z7" s="646">
        <v>0</v>
      </c>
      <c r="AA7" s="646"/>
      <c r="AB7" s="646"/>
      <c r="AC7" s="646"/>
      <c r="AD7" s="647">
        <v>365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522060</v>
      </c>
      <c r="BH7" s="609"/>
      <c r="BI7" s="609"/>
      <c r="BJ7" s="609"/>
      <c r="BK7" s="609"/>
      <c r="BL7" s="609"/>
      <c r="BM7" s="609"/>
      <c r="BN7" s="610"/>
      <c r="BO7" s="646">
        <v>37.299999999999997</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1208365</v>
      </c>
      <c r="CS7" s="609"/>
      <c r="CT7" s="609"/>
      <c r="CU7" s="609"/>
      <c r="CV7" s="609"/>
      <c r="CW7" s="609"/>
      <c r="CX7" s="609"/>
      <c r="CY7" s="610"/>
      <c r="CZ7" s="646">
        <v>19.600000000000001</v>
      </c>
      <c r="DA7" s="646"/>
      <c r="DB7" s="646"/>
      <c r="DC7" s="646"/>
      <c r="DD7" s="614">
        <v>24859</v>
      </c>
      <c r="DE7" s="609"/>
      <c r="DF7" s="609"/>
      <c r="DG7" s="609"/>
      <c r="DH7" s="609"/>
      <c r="DI7" s="609"/>
      <c r="DJ7" s="609"/>
      <c r="DK7" s="609"/>
      <c r="DL7" s="609"/>
      <c r="DM7" s="609"/>
      <c r="DN7" s="609"/>
      <c r="DO7" s="609"/>
      <c r="DP7" s="610"/>
      <c r="DQ7" s="614">
        <v>807432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4871</v>
      </c>
      <c r="S8" s="609"/>
      <c r="T8" s="609"/>
      <c r="U8" s="609"/>
      <c r="V8" s="609"/>
      <c r="W8" s="609"/>
      <c r="X8" s="609"/>
      <c r="Y8" s="610"/>
      <c r="Z8" s="646">
        <v>0.1</v>
      </c>
      <c r="AA8" s="646"/>
      <c r="AB8" s="646"/>
      <c r="AC8" s="646"/>
      <c r="AD8" s="647">
        <v>4871</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20582</v>
      </c>
      <c r="BH8" s="609"/>
      <c r="BI8" s="609"/>
      <c r="BJ8" s="609"/>
      <c r="BK8" s="609"/>
      <c r="BL8" s="609"/>
      <c r="BM8" s="609"/>
      <c r="BN8" s="610"/>
      <c r="BO8" s="646">
        <v>1.5</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1557185</v>
      </c>
      <c r="CS8" s="609"/>
      <c r="CT8" s="609"/>
      <c r="CU8" s="609"/>
      <c r="CV8" s="609"/>
      <c r="CW8" s="609"/>
      <c r="CX8" s="609"/>
      <c r="CY8" s="610"/>
      <c r="CZ8" s="646">
        <v>25.2</v>
      </c>
      <c r="DA8" s="646"/>
      <c r="DB8" s="646"/>
      <c r="DC8" s="646"/>
      <c r="DD8" s="614">
        <v>1601</v>
      </c>
      <c r="DE8" s="609"/>
      <c r="DF8" s="609"/>
      <c r="DG8" s="609"/>
      <c r="DH8" s="609"/>
      <c r="DI8" s="609"/>
      <c r="DJ8" s="609"/>
      <c r="DK8" s="609"/>
      <c r="DL8" s="609"/>
      <c r="DM8" s="609"/>
      <c r="DN8" s="609"/>
      <c r="DO8" s="609"/>
      <c r="DP8" s="610"/>
      <c r="DQ8" s="614">
        <v>1048982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5274</v>
      </c>
      <c r="S9" s="609"/>
      <c r="T9" s="609"/>
      <c r="U9" s="609"/>
      <c r="V9" s="609"/>
      <c r="W9" s="609"/>
      <c r="X9" s="609"/>
      <c r="Y9" s="610"/>
      <c r="Z9" s="646">
        <v>0.1</v>
      </c>
      <c r="AA9" s="646"/>
      <c r="AB9" s="646"/>
      <c r="AC9" s="646"/>
      <c r="AD9" s="647">
        <v>5274</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440467</v>
      </c>
      <c r="BH9" s="609"/>
      <c r="BI9" s="609"/>
      <c r="BJ9" s="609"/>
      <c r="BK9" s="609"/>
      <c r="BL9" s="609"/>
      <c r="BM9" s="609"/>
      <c r="BN9" s="610"/>
      <c r="BO9" s="646">
        <v>31.4</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523781</v>
      </c>
      <c r="CS9" s="609"/>
      <c r="CT9" s="609"/>
      <c r="CU9" s="609"/>
      <c r="CV9" s="609"/>
      <c r="CW9" s="609"/>
      <c r="CX9" s="609"/>
      <c r="CY9" s="610"/>
      <c r="CZ9" s="646">
        <v>8.5</v>
      </c>
      <c r="DA9" s="646"/>
      <c r="DB9" s="646"/>
      <c r="DC9" s="646"/>
      <c r="DD9" s="614">
        <v>16220</v>
      </c>
      <c r="DE9" s="609"/>
      <c r="DF9" s="609"/>
      <c r="DG9" s="609"/>
      <c r="DH9" s="609"/>
      <c r="DI9" s="609"/>
      <c r="DJ9" s="609"/>
      <c r="DK9" s="609"/>
      <c r="DL9" s="609"/>
      <c r="DM9" s="609"/>
      <c r="DN9" s="609"/>
      <c r="DO9" s="609"/>
      <c r="DP9" s="610"/>
      <c r="DQ9" s="614">
        <v>402141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27251</v>
      </c>
      <c r="BH10" s="609"/>
      <c r="BI10" s="609"/>
      <c r="BJ10" s="609"/>
      <c r="BK10" s="609"/>
      <c r="BL10" s="609"/>
      <c r="BM10" s="609"/>
      <c r="BN10" s="610"/>
      <c r="BO10" s="646">
        <v>1.9</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302066</v>
      </c>
      <c r="S11" s="609"/>
      <c r="T11" s="609"/>
      <c r="U11" s="609"/>
      <c r="V11" s="609"/>
      <c r="W11" s="609"/>
      <c r="X11" s="609"/>
      <c r="Y11" s="610"/>
      <c r="Z11" s="611">
        <v>4.7</v>
      </c>
      <c r="AA11" s="612"/>
      <c r="AB11" s="612"/>
      <c r="AC11" s="613"/>
      <c r="AD11" s="614">
        <v>302066</v>
      </c>
      <c r="AE11" s="609"/>
      <c r="AF11" s="609"/>
      <c r="AG11" s="609"/>
      <c r="AH11" s="609"/>
      <c r="AI11" s="609"/>
      <c r="AJ11" s="609"/>
      <c r="AK11" s="610"/>
      <c r="AL11" s="611">
        <v>7.9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33760</v>
      </c>
      <c r="BH11" s="609"/>
      <c r="BI11" s="609"/>
      <c r="BJ11" s="609"/>
      <c r="BK11" s="609"/>
      <c r="BL11" s="609"/>
      <c r="BM11" s="609"/>
      <c r="BN11" s="610"/>
      <c r="BO11" s="646">
        <v>2.4</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276401</v>
      </c>
      <c r="CS11" s="609"/>
      <c r="CT11" s="609"/>
      <c r="CU11" s="609"/>
      <c r="CV11" s="609"/>
      <c r="CW11" s="609"/>
      <c r="CX11" s="609"/>
      <c r="CY11" s="610"/>
      <c r="CZ11" s="646">
        <v>4.5</v>
      </c>
      <c r="DA11" s="646"/>
      <c r="DB11" s="646"/>
      <c r="DC11" s="646"/>
      <c r="DD11" s="614">
        <v>28590</v>
      </c>
      <c r="DE11" s="609"/>
      <c r="DF11" s="609"/>
      <c r="DG11" s="609"/>
      <c r="DH11" s="609"/>
      <c r="DI11" s="609"/>
      <c r="DJ11" s="609"/>
      <c r="DK11" s="609"/>
      <c r="DL11" s="609"/>
      <c r="DM11" s="609"/>
      <c r="DN11" s="609"/>
      <c r="DO11" s="609"/>
      <c r="DP11" s="610"/>
      <c r="DQ11" s="614">
        <v>181371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754933</v>
      </c>
      <c r="BH12" s="609"/>
      <c r="BI12" s="609"/>
      <c r="BJ12" s="609"/>
      <c r="BK12" s="609"/>
      <c r="BL12" s="609"/>
      <c r="BM12" s="609"/>
      <c r="BN12" s="610"/>
      <c r="BO12" s="646">
        <v>53.9</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107613</v>
      </c>
      <c r="CS12" s="609"/>
      <c r="CT12" s="609"/>
      <c r="CU12" s="609"/>
      <c r="CV12" s="609"/>
      <c r="CW12" s="609"/>
      <c r="CX12" s="609"/>
      <c r="CY12" s="610"/>
      <c r="CZ12" s="646">
        <v>1.7</v>
      </c>
      <c r="DA12" s="646"/>
      <c r="DB12" s="646"/>
      <c r="DC12" s="646"/>
      <c r="DD12" s="614">
        <v>26836</v>
      </c>
      <c r="DE12" s="609"/>
      <c r="DF12" s="609"/>
      <c r="DG12" s="609"/>
      <c r="DH12" s="609"/>
      <c r="DI12" s="609"/>
      <c r="DJ12" s="609"/>
      <c r="DK12" s="609"/>
      <c r="DL12" s="609"/>
      <c r="DM12" s="609"/>
      <c r="DN12" s="609"/>
      <c r="DO12" s="609"/>
      <c r="DP12" s="610"/>
      <c r="DQ12" s="614">
        <v>73451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754441</v>
      </c>
      <c r="BH13" s="609"/>
      <c r="BI13" s="609"/>
      <c r="BJ13" s="609"/>
      <c r="BK13" s="609"/>
      <c r="BL13" s="609"/>
      <c r="BM13" s="609"/>
      <c r="BN13" s="610"/>
      <c r="BO13" s="646">
        <v>53.9</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612845</v>
      </c>
      <c r="CS13" s="609"/>
      <c r="CT13" s="609"/>
      <c r="CU13" s="609"/>
      <c r="CV13" s="609"/>
      <c r="CW13" s="609"/>
      <c r="CX13" s="609"/>
      <c r="CY13" s="610"/>
      <c r="CZ13" s="646">
        <v>9.9</v>
      </c>
      <c r="DA13" s="646"/>
      <c r="DB13" s="646"/>
      <c r="DC13" s="646"/>
      <c r="DD13" s="614">
        <v>233143</v>
      </c>
      <c r="DE13" s="609"/>
      <c r="DF13" s="609"/>
      <c r="DG13" s="609"/>
      <c r="DH13" s="609"/>
      <c r="DI13" s="609"/>
      <c r="DJ13" s="609"/>
      <c r="DK13" s="609"/>
      <c r="DL13" s="609"/>
      <c r="DM13" s="609"/>
      <c r="DN13" s="609"/>
      <c r="DO13" s="609"/>
      <c r="DP13" s="610"/>
      <c r="DQ13" s="614">
        <v>453482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747</v>
      </c>
      <c r="S14" s="609"/>
      <c r="T14" s="609"/>
      <c r="U14" s="609"/>
      <c r="V14" s="609"/>
      <c r="W14" s="609"/>
      <c r="X14" s="609"/>
      <c r="Y14" s="610"/>
      <c r="Z14" s="646">
        <v>0</v>
      </c>
      <c r="AA14" s="646"/>
      <c r="AB14" s="646"/>
      <c r="AC14" s="646"/>
      <c r="AD14" s="647">
        <v>747</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49840</v>
      </c>
      <c r="BH14" s="609"/>
      <c r="BI14" s="609"/>
      <c r="BJ14" s="609"/>
      <c r="BK14" s="609"/>
      <c r="BL14" s="609"/>
      <c r="BM14" s="609"/>
      <c r="BN14" s="610"/>
      <c r="BO14" s="646">
        <v>3.6</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302168</v>
      </c>
      <c r="CS14" s="609"/>
      <c r="CT14" s="609"/>
      <c r="CU14" s="609"/>
      <c r="CV14" s="609"/>
      <c r="CW14" s="609"/>
      <c r="CX14" s="609"/>
      <c r="CY14" s="610"/>
      <c r="CZ14" s="646">
        <v>4.9000000000000004</v>
      </c>
      <c r="DA14" s="646"/>
      <c r="DB14" s="646"/>
      <c r="DC14" s="646"/>
      <c r="DD14" s="614" t="s">
        <v>121</v>
      </c>
      <c r="DE14" s="609"/>
      <c r="DF14" s="609"/>
      <c r="DG14" s="609"/>
      <c r="DH14" s="609"/>
      <c r="DI14" s="609"/>
      <c r="DJ14" s="609"/>
      <c r="DK14" s="609"/>
      <c r="DL14" s="609"/>
      <c r="DM14" s="609"/>
      <c r="DN14" s="609"/>
      <c r="DO14" s="609"/>
      <c r="DP14" s="610"/>
      <c r="DQ14" s="614">
        <v>296273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73746</v>
      </c>
      <c r="BH15" s="609"/>
      <c r="BI15" s="609"/>
      <c r="BJ15" s="609"/>
      <c r="BK15" s="609"/>
      <c r="BL15" s="609"/>
      <c r="BM15" s="609"/>
      <c r="BN15" s="610"/>
      <c r="BO15" s="646">
        <v>5.3</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894122</v>
      </c>
      <c r="CS15" s="609"/>
      <c r="CT15" s="609"/>
      <c r="CU15" s="609"/>
      <c r="CV15" s="609"/>
      <c r="CW15" s="609"/>
      <c r="CX15" s="609"/>
      <c r="CY15" s="610"/>
      <c r="CZ15" s="646">
        <v>14.5</v>
      </c>
      <c r="DA15" s="646"/>
      <c r="DB15" s="646"/>
      <c r="DC15" s="646"/>
      <c r="DD15" s="614">
        <v>116370</v>
      </c>
      <c r="DE15" s="609"/>
      <c r="DF15" s="609"/>
      <c r="DG15" s="609"/>
      <c r="DH15" s="609"/>
      <c r="DI15" s="609"/>
      <c r="DJ15" s="609"/>
      <c r="DK15" s="609"/>
      <c r="DL15" s="609"/>
      <c r="DM15" s="609"/>
      <c r="DN15" s="609"/>
      <c r="DO15" s="609"/>
      <c r="DP15" s="610"/>
      <c r="DQ15" s="614">
        <v>770065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5494</v>
      </c>
      <c r="S16" s="609"/>
      <c r="T16" s="609"/>
      <c r="U16" s="609"/>
      <c r="V16" s="609"/>
      <c r="W16" s="609"/>
      <c r="X16" s="609"/>
      <c r="Y16" s="610"/>
      <c r="Z16" s="646">
        <v>0.1</v>
      </c>
      <c r="AA16" s="646"/>
      <c r="AB16" s="646"/>
      <c r="AC16" s="646"/>
      <c r="AD16" s="647">
        <v>5494</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131090</v>
      </c>
      <c r="CS16" s="609"/>
      <c r="CT16" s="609"/>
      <c r="CU16" s="609"/>
      <c r="CV16" s="609"/>
      <c r="CW16" s="609"/>
      <c r="CX16" s="609"/>
      <c r="CY16" s="610"/>
      <c r="CZ16" s="646">
        <v>2.1</v>
      </c>
      <c r="DA16" s="646"/>
      <c r="DB16" s="646"/>
      <c r="DC16" s="646"/>
      <c r="DD16" s="614" t="s">
        <v>121</v>
      </c>
      <c r="DE16" s="609"/>
      <c r="DF16" s="609"/>
      <c r="DG16" s="609"/>
      <c r="DH16" s="609"/>
      <c r="DI16" s="609"/>
      <c r="DJ16" s="609"/>
      <c r="DK16" s="609"/>
      <c r="DL16" s="609"/>
      <c r="DM16" s="609"/>
      <c r="DN16" s="609"/>
      <c r="DO16" s="609"/>
      <c r="DP16" s="610"/>
      <c r="DQ16" s="614">
        <v>36816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31972</v>
      </c>
      <c r="S17" s="609"/>
      <c r="T17" s="609"/>
      <c r="U17" s="609"/>
      <c r="V17" s="609"/>
      <c r="W17" s="609"/>
      <c r="X17" s="609"/>
      <c r="Y17" s="610"/>
      <c r="Z17" s="646">
        <v>0.5</v>
      </c>
      <c r="AA17" s="646"/>
      <c r="AB17" s="646"/>
      <c r="AC17" s="646"/>
      <c r="AD17" s="647">
        <v>31972</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486378</v>
      </c>
      <c r="CS17" s="609"/>
      <c r="CT17" s="609"/>
      <c r="CU17" s="609"/>
      <c r="CV17" s="609"/>
      <c r="CW17" s="609"/>
      <c r="CX17" s="609"/>
      <c r="CY17" s="610"/>
      <c r="CZ17" s="646">
        <v>7.9</v>
      </c>
      <c r="DA17" s="646"/>
      <c r="DB17" s="646"/>
      <c r="DC17" s="646"/>
      <c r="DD17" s="614" t="s">
        <v>121</v>
      </c>
      <c r="DE17" s="609"/>
      <c r="DF17" s="609"/>
      <c r="DG17" s="609"/>
      <c r="DH17" s="609"/>
      <c r="DI17" s="609"/>
      <c r="DJ17" s="609"/>
      <c r="DK17" s="609"/>
      <c r="DL17" s="609"/>
      <c r="DM17" s="609"/>
      <c r="DN17" s="609"/>
      <c r="DO17" s="609"/>
      <c r="DP17" s="610"/>
      <c r="DQ17" s="614">
        <v>464029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10845</v>
      </c>
      <c r="S18" s="609"/>
      <c r="T18" s="609"/>
      <c r="U18" s="609"/>
      <c r="V18" s="609"/>
      <c r="W18" s="609"/>
      <c r="X18" s="609"/>
      <c r="Y18" s="610"/>
      <c r="Z18" s="646">
        <v>0.2</v>
      </c>
      <c r="AA18" s="646"/>
      <c r="AB18" s="646"/>
      <c r="AC18" s="646"/>
      <c r="AD18" s="647">
        <v>10845</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10702</v>
      </c>
      <c r="S19" s="609"/>
      <c r="T19" s="609"/>
      <c r="U19" s="609"/>
      <c r="V19" s="609"/>
      <c r="W19" s="609"/>
      <c r="X19" s="609"/>
      <c r="Y19" s="610"/>
      <c r="Z19" s="646">
        <v>0.2</v>
      </c>
      <c r="AA19" s="646"/>
      <c r="AB19" s="646"/>
      <c r="AC19" s="646"/>
      <c r="AD19" s="647">
        <v>10702</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143</v>
      </c>
      <c r="S20" s="609"/>
      <c r="T20" s="609"/>
      <c r="U20" s="609"/>
      <c r="V20" s="609"/>
      <c r="W20" s="609"/>
      <c r="X20" s="609"/>
      <c r="Y20" s="610"/>
      <c r="Z20" s="646">
        <v>0</v>
      </c>
      <c r="AA20" s="646"/>
      <c r="AB20" s="646"/>
      <c r="AC20" s="646"/>
      <c r="AD20" s="647">
        <v>143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6176383</v>
      </c>
      <c r="CS20" s="609"/>
      <c r="CT20" s="609"/>
      <c r="CU20" s="609"/>
      <c r="CV20" s="609"/>
      <c r="CW20" s="609"/>
      <c r="CX20" s="609"/>
      <c r="CY20" s="610"/>
      <c r="CZ20" s="646">
        <v>100</v>
      </c>
      <c r="DA20" s="646"/>
      <c r="DB20" s="646"/>
      <c r="DC20" s="646"/>
      <c r="DD20" s="614">
        <v>447619</v>
      </c>
      <c r="DE20" s="609"/>
      <c r="DF20" s="609"/>
      <c r="DG20" s="609"/>
      <c r="DH20" s="609"/>
      <c r="DI20" s="609"/>
      <c r="DJ20" s="609"/>
      <c r="DK20" s="609"/>
      <c r="DL20" s="609"/>
      <c r="DM20" s="609"/>
      <c r="DN20" s="609"/>
      <c r="DO20" s="609"/>
      <c r="DP20" s="610"/>
      <c r="DQ20" s="614">
        <v>4610477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2455606</v>
      </c>
      <c r="S21" s="609"/>
      <c r="T21" s="609"/>
      <c r="U21" s="609"/>
      <c r="V21" s="609"/>
      <c r="W21" s="609"/>
      <c r="X21" s="609"/>
      <c r="Y21" s="610"/>
      <c r="Z21" s="646">
        <v>38.5</v>
      </c>
      <c r="AA21" s="646"/>
      <c r="AB21" s="646"/>
      <c r="AC21" s="646"/>
      <c r="AD21" s="647">
        <v>1982678</v>
      </c>
      <c r="AE21" s="647"/>
      <c r="AF21" s="647"/>
      <c r="AG21" s="647"/>
      <c r="AH21" s="647"/>
      <c r="AI21" s="647"/>
      <c r="AJ21" s="647"/>
      <c r="AK21" s="647"/>
      <c r="AL21" s="611">
        <v>51.8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1982678</v>
      </c>
      <c r="S22" s="609"/>
      <c r="T22" s="609"/>
      <c r="U22" s="609"/>
      <c r="V22" s="609"/>
      <c r="W22" s="609"/>
      <c r="X22" s="609"/>
      <c r="Y22" s="610"/>
      <c r="Z22" s="646">
        <v>31.1</v>
      </c>
      <c r="AA22" s="646"/>
      <c r="AB22" s="646"/>
      <c r="AC22" s="646"/>
      <c r="AD22" s="647">
        <v>1982678</v>
      </c>
      <c r="AE22" s="647"/>
      <c r="AF22" s="647"/>
      <c r="AG22" s="647"/>
      <c r="AH22" s="647"/>
      <c r="AI22" s="647"/>
      <c r="AJ22" s="647"/>
      <c r="AK22" s="647"/>
      <c r="AL22" s="611">
        <v>51.8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263692</v>
      </c>
      <c r="S23" s="609"/>
      <c r="T23" s="609"/>
      <c r="U23" s="609"/>
      <c r="V23" s="609"/>
      <c r="W23" s="609"/>
      <c r="X23" s="609"/>
      <c r="Y23" s="610"/>
      <c r="Z23" s="646">
        <v>4.0999999999999996</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209236</v>
      </c>
      <c r="S24" s="609"/>
      <c r="T24" s="609"/>
      <c r="U24" s="609"/>
      <c r="V24" s="609"/>
      <c r="W24" s="609"/>
      <c r="X24" s="609"/>
      <c r="Y24" s="610"/>
      <c r="Z24" s="646">
        <v>3.3</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2525479</v>
      </c>
      <c r="CS24" s="664"/>
      <c r="CT24" s="664"/>
      <c r="CU24" s="664"/>
      <c r="CV24" s="664"/>
      <c r="CW24" s="664"/>
      <c r="CX24" s="664"/>
      <c r="CY24" s="689"/>
      <c r="CZ24" s="690">
        <v>40.9</v>
      </c>
      <c r="DA24" s="672"/>
      <c r="DB24" s="672"/>
      <c r="DC24" s="692"/>
      <c r="DD24" s="688">
        <v>1924111</v>
      </c>
      <c r="DE24" s="664"/>
      <c r="DF24" s="664"/>
      <c r="DG24" s="664"/>
      <c r="DH24" s="664"/>
      <c r="DI24" s="664"/>
      <c r="DJ24" s="664"/>
      <c r="DK24" s="689"/>
      <c r="DL24" s="688">
        <v>1752695</v>
      </c>
      <c r="DM24" s="664"/>
      <c r="DN24" s="664"/>
      <c r="DO24" s="664"/>
      <c r="DP24" s="664"/>
      <c r="DQ24" s="664"/>
      <c r="DR24" s="664"/>
      <c r="DS24" s="664"/>
      <c r="DT24" s="664"/>
      <c r="DU24" s="664"/>
      <c r="DV24" s="689"/>
      <c r="DW24" s="690">
        <v>45.7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4283221</v>
      </c>
      <c r="S25" s="609"/>
      <c r="T25" s="609"/>
      <c r="U25" s="609"/>
      <c r="V25" s="609"/>
      <c r="W25" s="609"/>
      <c r="X25" s="609"/>
      <c r="Y25" s="610"/>
      <c r="Z25" s="646">
        <v>67.099999999999994</v>
      </c>
      <c r="AA25" s="646"/>
      <c r="AB25" s="646"/>
      <c r="AC25" s="646"/>
      <c r="AD25" s="647">
        <v>3810293</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1350112</v>
      </c>
      <c r="CS25" s="621"/>
      <c r="CT25" s="621"/>
      <c r="CU25" s="621"/>
      <c r="CV25" s="621"/>
      <c r="CW25" s="621"/>
      <c r="CX25" s="621"/>
      <c r="CY25" s="622"/>
      <c r="CZ25" s="611">
        <v>21.9</v>
      </c>
      <c r="DA25" s="623"/>
      <c r="DB25" s="623"/>
      <c r="DC25" s="624"/>
      <c r="DD25" s="614">
        <v>1146366</v>
      </c>
      <c r="DE25" s="621"/>
      <c r="DF25" s="621"/>
      <c r="DG25" s="621"/>
      <c r="DH25" s="621"/>
      <c r="DI25" s="621"/>
      <c r="DJ25" s="621"/>
      <c r="DK25" s="622"/>
      <c r="DL25" s="614">
        <v>1100284</v>
      </c>
      <c r="DM25" s="621"/>
      <c r="DN25" s="621"/>
      <c r="DO25" s="621"/>
      <c r="DP25" s="621"/>
      <c r="DQ25" s="621"/>
      <c r="DR25" s="621"/>
      <c r="DS25" s="621"/>
      <c r="DT25" s="621"/>
      <c r="DU25" s="621"/>
      <c r="DV25" s="622"/>
      <c r="DW25" s="611">
        <v>28.7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1015</v>
      </c>
      <c r="S26" s="609"/>
      <c r="T26" s="609"/>
      <c r="U26" s="609"/>
      <c r="V26" s="609"/>
      <c r="W26" s="609"/>
      <c r="X26" s="609"/>
      <c r="Y26" s="610"/>
      <c r="Z26" s="646">
        <v>0</v>
      </c>
      <c r="AA26" s="646"/>
      <c r="AB26" s="646"/>
      <c r="AC26" s="646"/>
      <c r="AD26" s="647">
        <v>1015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767585</v>
      </c>
      <c r="CS26" s="609"/>
      <c r="CT26" s="609"/>
      <c r="CU26" s="609"/>
      <c r="CV26" s="609"/>
      <c r="CW26" s="609"/>
      <c r="CX26" s="609"/>
      <c r="CY26" s="610"/>
      <c r="CZ26" s="611">
        <v>12.4</v>
      </c>
      <c r="DA26" s="623"/>
      <c r="DB26" s="623"/>
      <c r="DC26" s="624"/>
      <c r="DD26" s="614">
        <v>643813</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9468</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1400579</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688989</v>
      </c>
      <c r="CS27" s="621"/>
      <c r="CT27" s="621"/>
      <c r="CU27" s="621"/>
      <c r="CV27" s="621"/>
      <c r="CW27" s="621"/>
      <c r="CX27" s="621"/>
      <c r="CY27" s="622"/>
      <c r="CZ27" s="611">
        <v>11.2</v>
      </c>
      <c r="DA27" s="623"/>
      <c r="DB27" s="623"/>
      <c r="DC27" s="624"/>
      <c r="DD27" s="614">
        <v>313716</v>
      </c>
      <c r="DE27" s="621"/>
      <c r="DF27" s="621"/>
      <c r="DG27" s="621"/>
      <c r="DH27" s="621"/>
      <c r="DI27" s="621"/>
      <c r="DJ27" s="621"/>
      <c r="DK27" s="622"/>
      <c r="DL27" s="614">
        <v>188382</v>
      </c>
      <c r="DM27" s="621"/>
      <c r="DN27" s="621"/>
      <c r="DO27" s="621"/>
      <c r="DP27" s="621"/>
      <c r="DQ27" s="621"/>
      <c r="DR27" s="621"/>
      <c r="DS27" s="621"/>
      <c r="DT27" s="621"/>
      <c r="DU27" s="621"/>
      <c r="DV27" s="622"/>
      <c r="DW27" s="611">
        <v>4.9000000000000004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86480</v>
      </c>
      <c r="S28" s="609"/>
      <c r="T28" s="609"/>
      <c r="U28" s="609"/>
      <c r="V28" s="609"/>
      <c r="W28" s="609"/>
      <c r="X28" s="609"/>
      <c r="Y28" s="610"/>
      <c r="Z28" s="646">
        <v>1.4</v>
      </c>
      <c r="AA28" s="646"/>
      <c r="AB28" s="646"/>
      <c r="AC28" s="646"/>
      <c r="AD28" s="647">
        <v>2488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486378</v>
      </c>
      <c r="CS28" s="609"/>
      <c r="CT28" s="609"/>
      <c r="CU28" s="609"/>
      <c r="CV28" s="609"/>
      <c r="CW28" s="609"/>
      <c r="CX28" s="609"/>
      <c r="CY28" s="610"/>
      <c r="CZ28" s="611">
        <v>7.9</v>
      </c>
      <c r="DA28" s="623"/>
      <c r="DB28" s="623"/>
      <c r="DC28" s="624"/>
      <c r="DD28" s="614">
        <v>464029</v>
      </c>
      <c r="DE28" s="609"/>
      <c r="DF28" s="609"/>
      <c r="DG28" s="609"/>
      <c r="DH28" s="609"/>
      <c r="DI28" s="609"/>
      <c r="DJ28" s="609"/>
      <c r="DK28" s="610"/>
      <c r="DL28" s="614">
        <v>464029</v>
      </c>
      <c r="DM28" s="609"/>
      <c r="DN28" s="609"/>
      <c r="DO28" s="609"/>
      <c r="DP28" s="609"/>
      <c r="DQ28" s="609"/>
      <c r="DR28" s="609"/>
      <c r="DS28" s="609"/>
      <c r="DT28" s="609"/>
      <c r="DU28" s="609"/>
      <c r="DV28" s="610"/>
      <c r="DW28" s="611">
        <v>12.1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8149</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486378</v>
      </c>
      <c r="CS29" s="621"/>
      <c r="CT29" s="621"/>
      <c r="CU29" s="621"/>
      <c r="CV29" s="621"/>
      <c r="CW29" s="621"/>
      <c r="CX29" s="621"/>
      <c r="CY29" s="622"/>
      <c r="CZ29" s="611">
        <v>7.9</v>
      </c>
      <c r="DA29" s="623"/>
      <c r="DB29" s="623"/>
      <c r="DC29" s="624"/>
      <c r="DD29" s="614">
        <v>464029</v>
      </c>
      <c r="DE29" s="621"/>
      <c r="DF29" s="621"/>
      <c r="DG29" s="621"/>
      <c r="DH29" s="621"/>
      <c r="DI29" s="621"/>
      <c r="DJ29" s="621"/>
      <c r="DK29" s="622"/>
      <c r="DL29" s="614">
        <v>464029</v>
      </c>
      <c r="DM29" s="621"/>
      <c r="DN29" s="621"/>
      <c r="DO29" s="621"/>
      <c r="DP29" s="621"/>
      <c r="DQ29" s="621"/>
      <c r="DR29" s="621"/>
      <c r="DS29" s="621"/>
      <c r="DT29" s="621"/>
      <c r="DU29" s="621"/>
      <c r="DV29" s="622"/>
      <c r="DW29" s="611">
        <v>12.1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771333</v>
      </c>
      <c r="S30" s="609"/>
      <c r="T30" s="609"/>
      <c r="U30" s="609"/>
      <c r="V30" s="609"/>
      <c r="W30" s="609"/>
      <c r="X30" s="609"/>
      <c r="Y30" s="610"/>
      <c r="Z30" s="646">
        <v>12.1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472142</v>
      </c>
      <c r="CS30" s="609"/>
      <c r="CT30" s="609"/>
      <c r="CU30" s="609"/>
      <c r="CV30" s="609"/>
      <c r="CW30" s="609"/>
      <c r="CX30" s="609"/>
      <c r="CY30" s="610"/>
      <c r="CZ30" s="611">
        <v>7.6</v>
      </c>
      <c r="DA30" s="623"/>
      <c r="DB30" s="623"/>
      <c r="DC30" s="624"/>
      <c r="DD30" s="614">
        <v>451239</v>
      </c>
      <c r="DE30" s="609"/>
      <c r="DF30" s="609"/>
      <c r="DG30" s="609"/>
      <c r="DH30" s="609"/>
      <c r="DI30" s="609"/>
      <c r="DJ30" s="609"/>
      <c r="DK30" s="610"/>
      <c r="DL30" s="614">
        <v>451239</v>
      </c>
      <c r="DM30" s="609"/>
      <c r="DN30" s="609"/>
      <c r="DO30" s="609"/>
      <c r="DP30" s="609"/>
      <c r="DQ30" s="609"/>
      <c r="DR30" s="609"/>
      <c r="DS30" s="609"/>
      <c r="DT30" s="609"/>
      <c r="DU30" s="609"/>
      <c r="DV30" s="610"/>
      <c r="DW30" s="611">
        <v>11.8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98.1</v>
      </c>
      <c r="BN31" s="671"/>
      <c r="BO31" s="671"/>
      <c r="BP31" s="671"/>
      <c r="BQ31" s="673"/>
      <c r="BR31" s="670">
        <v>99.6</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14236</v>
      </c>
      <c r="CS31" s="621"/>
      <c r="CT31" s="621"/>
      <c r="CU31" s="621"/>
      <c r="CV31" s="621"/>
      <c r="CW31" s="621"/>
      <c r="CX31" s="621"/>
      <c r="CY31" s="622"/>
      <c r="CZ31" s="611">
        <v>0.2</v>
      </c>
      <c r="DA31" s="623"/>
      <c r="DB31" s="623"/>
      <c r="DC31" s="624"/>
      <c r="DD31" s="614">
        <v>12790</v>
      </c>
      <c r="DE31" s="621"/>
      <c r="DF31" s="621"/>
      <c r="DG31" s="621"/>
      <c r="DH31" s="621"/>
      <c r="DI31" s="621"/>
      <c r="DJ31" s="621"/>
      <c r="DK31" s="622"/>
      <c r="DL31" s="614">
        <v>12790</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343500</v>
      </c>
      <c r="S32" s="609"/>
      <c r="T32" s="609"/>
      <c r="U32" s="609"/>
      <c r="V32" s="609"/>
      <c r="W32" s="609"/>
      <c r="X32" s="609"/>
      <c r="Y32" s="610"/>
      <c r="Z32" s="646">
        <v>5.4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302</v>
      </c>
      <c r="AX32" s="605" t="s">
        <v>303</v>
      </c>
      <c r="AY32" s="606"/>
      <c r="AZ32" s="606"/>
      <c r="BA32" s="606"/>
      <c r="BB32" s="606"/>
      <c r="BC32" s="606"/>
      <c r="BD32" s="606"/>
      <c r="BE32" s="606"/>
      <c r="BF32" s="607"/>
      <c r="BG32" s="674">
        <v>99.4</v>
      </c>
      <c r="BH32" s="621"/>
      <c r="BI32" s="621"/>
      <c r="BJ32" s="621"/>
      <c r="BK32" s="621"/>
      <c r="BL32" s="621"/>
      <c r="BM32" s="612">
        <v>98.4</v>
      </c>
      <c r="BN32" s="621"/>
      <c r="BO32" s="621"/>
      <c r="BP32" s="621"/>
      <c r="BQ32" s="644"/>
      <c r="BR32" s="674">
        <v>99.6</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17095</v>
      </c>
      <c r="S33" s="609"/>
      <c r="T33" s="609"/>
      <c r="U33" s="609"/>
      <c r="V33" s="609"/>
      <c r="W33" s="609"/>
      <c r="X33" s="609"/>
      <c r="Y33" s="610"/>
      <c r="Z33" s="646">
        <v>0.3</v>
      </c>
      <c r="AA33" s="646"/>
      <c r="AB33" s="646"/>
      <c r="AC33" s="646"/>
      <c r="AD33" s="647">
        <v>9735</v>
      </c>
      <c r="AE33" s="647"/>
      <c r="AF33" s="647"/>
      <c r="AG33" s="647"/>
      <c r="AH33" s="647"/>
      <c r="AI33" s="647"/>
      <c r="AJ33" s="647"/>
      <c r="AK33" s="647"/>
      <c r="AL33" s="611">
        <v>0.3</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99.2</v>
      </c>
      <c r="BH33" s="593"/>
      <c r="BI33" s="593"/>
      <c r="BJ33" s="593"/>
      <c r="BK33" s="593"/>
      <c r="BL33" s="593"/>
      <c r="BM33" s="639">
        <v>97.7</v>
      </c>
      <c r="BN33" s="593"/>
      <c r="BO33" s="593"/>
      <c r="BP33" s="593"/>
      <c r="BQ33" s="656"/>
      <c r="BR33" s="669">
        <v>99.5</v>
      </c>
      <c r="BS33" s="593"/>
      <c r="BT33" s="593"/>
      <c r="BU33" s="593"/>
      <c r="BV33" s="593"/>
      <c r="BW33" s="593"/>
      <c r="BX33" s="639">
        <v>97.7</v>
      </c>
      <c r="BY33" s="593"/>
      <c r="BZ33" s="593"/>
      <c r="CA33" s="593"/>
      <c r="CB33" s="656"/>
      <c r="CD33" s="605" t="s">
        <v>307</v>
      </c>
      <c r="CE33" s="606"/>
      <c r="CF33" s="606"/>
      <c r="CG33" s="606"/>
      <c r="CH33" s="606"/>
      <c r="CI33" s="606"/>
      <c r="CJ33" s="606"/>
      <c r="CK33" s="606"/>
      <c r="CL33" s="606"/>
      <c r="CM33" s="606"/>
      <c r="CN33" s="606"/>
      <c r="CO33" s="606"/>
      <c r="CP33" s="606"/>
      <c r="CQ33" s="607"/>
      <c r="CR33" s="608">
        <v>3072195</v>
      </c>
      <c r="CS33" s="621"/>
      <c r="CT33" s="621"/>
      <c r="CU33" s="621"/>
      <c r="CV33" s="621"/>
      <c r="CW33" s="621"/>
      <c r="CX33" s="621"/>
      <c r="CY33" s="622"/>
      <c r="CZ33" s="611">
        <v>49.7</v>
      </c>
      <c r="DA33" s="623"/>
      <c r="DB33" s="623"/>
      <c r="DC33" s="624"/>
      <c r="DD33" s="614">
        <v>2324483</v>
      </c>
      <c r="DE33" s="621"/>
      <c r="DF33" s="621"/>
      <c r="DG33" s="621"/>
      <c r="DH33" s="621"/>
      <c r="DI33" s="621"/>
      <c r="DJ33" s="621"/>
      <c r="DK33" s="622"/>
      <c r="DL33" s="614">
        <v>1674389</v>
      </c>
      <c r="DM33" s="621"/>
      <c r="DN33" s="621"/>
      <c r="DO33" s="621"/>
      <c r="DP33" s="621"/>
      <c r="DQ33" s="621"/>
      <c r="DR33" s="621"/>
      <c r="DS33" s="621"/>
      <c r="DT33" s="621"/>
      <c r="DU33" s="621"/>
      <c r="DV33" s="622"/>
      <c r="DW33" s="611">
        <v>43.7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218155</v>
      </c>
      <c r="S34" s="609"/>
      <c r="T34" s="609"/>
      <c r="U34" s="609"/>
      <c r="V34" s="609"/>
      <c r="W34" s="609"/>
      <c r="X34" s="609"/>
      <c r="Y34" s="610"/>
      <c r="Z34" s="646">
        <v>3.4</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1092606</v>
      </c>
      <c r="CS34" s="609"/>
      <c r="CT34" s="609"/>
      <c r="CU34" s="609"/>
      <c r="CV34" s="609"/>
      <c r="CW34" s="609"/>
      <c r="CX34" s="609"/>
      <c r="CY34" s="610"/>
      <c r="CZ34" s="611">
        <v>17.7</v>
      </c>
      <c r="DA34" s="623"/>
      <c r="DB34" s="623"/>
      <c r="DC34" s="624"/>
      <c r="DD34" s="614">
        <v>865113</v>
      </c>
      <c r="DE34" s="609"/>
      <c r="DF34" s="609"/>
      <c r="DG34" s="609"/>
      <c r="DH34" s="609"/>
      <c r="DI34" s="609"/>
      <c r="DJ34" s="609"/>
      <c r="DK34" s="610"/>
      <c r="DL34" s="614">
        <v>718417</v>
      </c>
      <c r="DM34" s="609"/>
      <c r="DN34" s="609"/>
      <c r="DO34" s="609"/>
      <c r="DP34" s="609"/>
      <c r="DQ34" s="609"/>
      <c r="DR34" s="609"/>
      <c r="DS34" s="609"/>
      <c r="DT34" s="609"/>
      <c r="DU34" s="609"/>
      <c r="DV34" s="610"/>
      <c r="DW34" s="611">
        <v>18.7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170011</v>
      </c>
      <c r="S35" s="609"/>
      <c r="T35" s="609"/>
      <c r="U35" s="609"/>
      <c r="V35" s="609"/>
      <c r="W35" s="609"/>
      <c r="X35" s="609"/>
      <c r="Y35" s="610"/>
      <c r="Z35" s="646">
        <v>2.7</v>
      </c>
      <c r="AA35" s="646"/>
      <c r="AB35" s="646"/>
      <c r="AC35" s="646"/>
      <c r="AD35" s="647" t="s">
        <v>121</v>
      </c>
      <c r="AE35" s="647"/>
      <c r="AF35" s="647"/>
      <c r="AG35" s="647"/>
      <c r="AH35" s="647"/>
      <c r="AI35" s="647"/>
      <c r="AJ35" s="647"/>
      <c r="AK35" s="647"/>
      <c r="AL35" s="611" t="s">
        <v>121</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42959</v>
      </c>
      <c r="CS35" s="621"/>
      <c r="CT35" s="621"/>
      <c r="CU35" s="621"/>
      <c r="CV35" s="621"/>
      <c r="CW35" s="621"/>
      <c r="CX35" s="621"/>
      <c r="CY35" s="622"/>
      <c r="CZ35" s="611">
        <v>0.7</v>
      </c>
      <c r="DA35" s="623"/>
      <c r="DB35" s="623"/>
      <c r="DC35" s="624"/>
      <c r="DD35" s="614">
        <v>40787</v>
      </c>
      <c r="DE35" s="621"/>
      <c r="DF35" s="621"/>
      <c r="DG35" s="621"/>
      <c r="DH35" s="621"/>
      <c r="DI35" s="621"/>
      <c r="DJ35" s="621"/>
      <c r="DK35" s="622"/>
      <c r="DL35" s="614">
        <v>40787</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220906</v>
      </c>
      <c r="S36" s="609"/>
      <c r="T36" s="609"/>
      <c r="U36" s="609"/>
      <c r="V36" s="609"/>
      <c r="W36" s="609"/>
      <c r="X36" s="609"/>
      <c r="Y36" s="610"/>
      <c r="Z36" s="646">
        <v>3.5</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3">
        <v>839966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55385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704068</v>
      </c>
      <c r="CS36" s="609"/>
      <c r="CT36" s="609"/>
      <c r="CU36" s="609"/>
      <c r="CV36" s="609"/>
      <c r="CW36" s="609"/>
      <c r="CX36" s="609"/>
      <c r="CY36" s="610"/>
      <c r="CZ36" s="611">
        <v>11.4</v>
      </c>
      <c r="DA36" s="623"/>
      <c r="DB36" s="623"/>
      <c r="DC36" s="624"/>
      <c r="DD36" s="614">
        <v>621103</v>
      </c>
      <c r="DE36" s="609"/>
      <c r="DF36" s="609"/>
      <c r="DG36" s="609"/>
      <c r="DH36" s="609"/>
      <c r="DI36" s="609"/>
      <c r="DJ36" s="609"/>
      <c r="DK36" s="610"/>
      <c r="DL36" s="614">
        <v>440078</v>
      </c>
      <c r="DM36" s="609"/>
      <c r="DN36" s="609"/>
      <c r="DO36" s="609"/>
      <c r="DP36" s="609"/>
      <c r="DQ36" s="609"/>
      <c r="DR36" s="609"/>
      <c r="DS36" s="609"/>
      <c r="DT36" s="609"/>
      <c r="DU36" s="609"/>
      <c r="DV36" s="610"/>
      <c r="DW36" s="611">
        <v>11.5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196838</v>
      </c>
      <c r="S37" s="609"/>
      <c r="T37" s="609"/>
      <c r="U37" s="609"/>
      <c r="V37" s="609"/>
      <c r="W37" s="609"/>
      <c r="X37" s="609"/>
      <c r="Y37" s="610"/>
      <c r="Z37" s="646">
        <v>3.1</v>
      </c>
      <c r="AA37" s="646"/>
      <c r="AB37" s="646"/>
      <c r="AC37" s="646"/>
      <c r="AD37" s="647">
        <v>686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187904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55385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341465</v>
      </c>
      <c r="CS37" s="621"/>
      <c r="CT37" s="621"/>
      <c r="CU37" s="621"/>
      <c r="CV37" s="621"/>
      <c r="CW37" s="621"/>
      <c r="CX37" s="621"/>
      <c r="CY37" s="622"/>
      <c r="CZ37" s="611">
        <v>5.5</v>
      </c>
      <c r="DA37" s="623"/>
      <c r="DB37" s="623"/>
      <c r="DC37" s="624"/>
      <c r="DD37" s="614">
        <v>341462</v>
      </c>
      <c r="DE37" s="621"/>
      <c r="DF37" s="621"/>
      <c r="DG37" s="621"/>
      <c r="DH37" s="621"/>
      <c r="DI37" s="621"/>
      <c r="DJ37" s="621"/>
      <c r="DK37" s="622"/>
      <c r="DL37" s="614">
        <v>331192</v>
      </c>
      <c r="DM37" s="621"/>
      <c r="DN37" s="621"/>
      <c r="DO37" s="621"/>
      <c r="DP37" s="621"/>
      <c r="DQ37" s="621"/>
      <c r="DR37" s="621"/>
      <c r="DS37" s="621"/>
      <c r="DT37" s="621"/>
      <c r="DU37" s="621"/>
      <c r="DV37" s="622"/>
      <c r="DW37" s="611">
        <v>8.6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55700</v>
      </c>
      <c r="S38" s="609"/>
      <c r="T38" s="609"/>
      <c r="U38" s="609"/>
      <c r="V38" s="609"/>
      <c r="W38" s="609"/>
      <c r="X38" s="609"/>
      <c r="Y38" s="610"/>
      <c r="Z38" s="646">
        <v>0.9</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58737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1559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777496</v>
      </c>
      <c r="CS38" s="609"/>
      <c r="CT38" s="609"/>
      <c r="CU38" s="609"/>
      <c r="CV38" s="609"/>
      <c r="CW38" s="609"/>
      <c r="CX38" s="609"/>
      <c r="CY38" s="610"/>
      <c r="CZ38" s="611">
        <v>12.6</v>
      </c>
      <c r="DA38" s="623"/>
      <c r="DB38" s="623"/>
      <c r="DC38" s="624"/>
      <c r="DD38" s="614">
        <v>683980</v>
      </c>
      <c r="DE38" s="609"/>
      <c r="DF38" s="609"/>
      <c r="DG38" s="609"/>
      <c r="DH38" s="609"/>
      <c r="DI38" s="609"/>
      <c r="DJ38" s="609"/>
      <c r="DK38" s="610"/>
      <c r="DL38" s="614">
        <v>475107</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3733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2349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411566</v>
      </c>
      <c r="CS39" s="621"/>
      <c r="CT39" s="621"/>
      <c r="CU39" s="621"/>
      <c r="CV39" s="621"/>
      <c r="CW39" s="621"/>
      <c r="CX39" s="621"/>
      <c r="CY39" s="622"/>
      <c r="CZ39" s="611">
        <v>6.7</v>
      </c>
      <c r="DA39" s="623"/>
      <c r="DB39" s="623"/>
      <c r="DC39" s="624"/>
      <c r="DD39" s="614">
        <v>100000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9200</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99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43500</v>
      </c>
      <c r="CS40" s="609"/>
      <c r="CT40" s="609"/>
      <c r="CU40" s="609"/>
      <c r="CV40" s="609"/>
      <c r="CW40" s="609"/>
      <c r="CX40" s="609"/>
      <c r="CY40" s="610"/>
      <c r="CZ40" s="611">
        <v>0.7</v>
      </c>
      <c r="DA40" s="623"/>
      <c r="DB40" s="623"/>
      <c r="DC40" s="624"/>
      <c r="DD40" s="614">
        <v>13500</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6381871</v>
      </c>
      <c r="S41" s="633"/>
      <c r="T41" s="633"/>
      <c r="U41" s="633"/>
      <c r="V41" s="633"/>
      <c r="W41" s="633"/>
      <c r="X41" s="633"/>
      <c r="Y41" s="636"/>
      <c r="Z41" s="637">
        <v>100</v>
      </c>
      <c r="AA41" s="637"/>
      <c r="AB41" s="637"/>
      <c r="AC41" s="637"/>
      <c r="AD41" s="638">
        <v>3824217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115679</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473913</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366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578709</v>
      </c>
      <c r="CS42" s="621"/>
      <c r="CT42" s="621"/>
      <c r="CU42" s="621"/>
      <c r="CV42" s="621"/>
      <c r="CW42" s="621"/>
      <c r="CX42" s="621"/>
      <c r="CY42" s="622"/>
      <c r="CZ42" s="611">
        <v>9.4</v>
      </c>
      <c r="DA42" s="623"/>
      <c r="DB42" s="623"/>
      <c r="DC42" s="624"/>
      <c r="DD42" s="614">
        <v>361883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37507</v>
      </c>
      <c r="CS43" s="621"/>
      <c r="CT43" s="621"/>
      <c r="CU43" s="621"/>
      <c r="CV43" s="621"/>
      <c r="CW43" s="621"/>
      <c r="CX43" s="621"/>
      <c r="CY43" s="622"/>
      <c r="CZ43" s="611">
        <v>0.6</v>
      </c>
      <c r="DA43" s="623"/>
      <c r="DB43" s="623"/>
      <c r="DC43" s="624"/>
      <c r="DD43" s="614">
        <v>37507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447619</v>
      </c>
      <c r="CS44" s="609"/>
      <c r="CT44" s="609"/>
      <c r="CU44" s="609"/>
      <c r="CV44" s="609"/>
      <c r="CW44" s="609"/>
      <c r="CX44" s="609"/>
      <c r="CY44" s="610"/>
      <c r="CZ44" s="611">
        <v>7.2</v>
      </c>
      <c r="DA44" s="612"/>
      <c r="DB44" s="612"/>
      <c r="DC44" s="613"/>
      <c r="DD44" s="614">
        <v>325067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124871</v>
      </c>
      <c r="CS45" s="621"/>
      <c r="CT45" s="621"/>
      <c r="CU45" s="621"/>
      <c r="CV45" s="621"/>
      <c r="CW45" s="621"/>
      <c r="CX45" s="621"/>
      <c r="CY45" s="622"/>
      <c r="CZ45" s="611">
        <v>2</v>
      </c>
      <c r="DA45" s="623"/>
      <c r="DB45" s="623"/>
      <c r="DC45" s="624"/>
      <c r="DD45" s="614">
        <v>27251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319934</v>
      </c>
      <c r="CS46" s="609"/>
      <c r="CT46" s="609"/>
      <c r="CU46" s="609"/>
      <c r="CV46" s="609"/>
      <c r="CW46" s="609"/>
      <c r="CX46" s="609"/>
      <c r="CY46" s="610"/>
      <c r="CZ46" s="611">
        <v>5.2</v>
      </c>
      <c r="DA46" s="612"/>
      <c r="DB46" s="612"/>
      <c r="DC46" s="613"/>
      <c r="DD46" s="614">
        <v>297402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131090</v>
      </c>
      <c r="CS47" s="621"/>
      <c r="CT47" s="621"/>
      <c r="CU47" s="621"/>
      <c r="CV47" s="621"/>
      <c r="CW47" s="621"/>
      <c r="CX47" s="621"/>
      <c r="CY47" s="622"/>
      <c r="CZ47" s="611">
        <v>2.1</v>
      </c>
      <c r="DA47" s="623"/>
      <c r="DB47" s="623"/>
      <c r="DC47" s="624"/>
      <c r="DD47" s="614">
        <v>36816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6176383</v>
      </c>
      <c r="CS49" s="593"/>
      <c r="CT49" s="593"/>
      <c r="CU49" s="593"/>
      <c r="CV49" s="593"/>
      <c r="CW49" s="593"/>
      <c r="CX49" s="593"/>
      <c r="CY49" s="594"/>
      <c r="CZ49" s="595">
        <v>100</v>
      </c>
      <c r="DA49" s="596"/>
      <c r="DB49" s="596"/>
      <c r="DC49" s="597"/>
      <c r="DD49" s="598">
        <v>4610477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uFZbwfaCZaQCwIw4rnAj4VH3oPv7X7FnRYioX9GGFYNmXIp9eGElJGv1/146KGtc2gqUQTsNDVn/7FkJ77Vsg==" saltValue="4d2jSeB4U6JfJ+i/ULg9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2" zoomScale="115" zoomScaleNormal="115" zoomScaleSheetLayoutView="70" workbookViewId="0">
      <selection activeCell="Q68" sqref="Q68:AT6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6382</v>
      </c>
      <c r="R7" s="1090"/>
      <c r="S7" s="1090"/>
      <c r="T7" s="1090"/>
      <c r="U7" s="1090"/>
      <c r="V7" s="1090">
        <v>6176</v>
      </c>
      <c r="W7" s="1090"/>
      <c r="X7" s="1090"/>
      <c r="Y7" s="1090"/>
      <c r="Z7" s="1090"/>
      <c r="AA7" s="1090">
        <v>206</v>
      </c>
      <c r="AB7" s="1090"/>
      <c r="AC7" s="1090"/>
      <c r="AD7" s="1090"/>
      <c r="AE7" s="1091"/>
      <c r="AF7" s="1092">
        <v>152</v>
      </c>
      <c r="AG7" s="1093"/>
      <c r="AH7" s="1093"/>
      <c r="AI7" s="1093"/>
      <c r="AJ7" s="1094"/>
      <c r="AK7" s="1095">
        <v>0</v>
      </c>
      <c r="AL7" s="1096"/>
      <c r="AM7" s="1096"/>
      <c r="AN7" s="1096"/>
      <c r="AO7" s="1096"/>
      <c r="AP7" s="1096">
        <v>4354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547</v>
      </c>
      <c r="BT7" s="1087"/>
      <c r="BU7" s="1087"/>
      <c r="BV7" s="1087"/>
      <c r="BW7" s="1087"/>
      <c r="BX7" s="1087"/>
      <c r="BY7" s="1087"/>
      <c r="BZ7" s="1087"/>
      <c r="CA7" s="1087"/>
      <c r="CB7" s="1087"/>
      <c r="CC7" s="1087"/>
      <c r="CD7" s="1087"/>
      <c r="CE7" s="1087"/>
      <c r="CF7" s="1087"/>
      <c r="CG7" s="1099"/>
      <c r="CH7" s="1083">
        <v>-1</v>
      </c>
      <c r="CI7" s="1084"/>
      <c r="CJ7" s="1084"/>
      <c r="CK7" s="1084"/>
      <c r="CL7" s="1085"/>
      <c r="CM7" s="1083">
        <v>16</v>
      </c>
      <c r="CN7" s="1084"/>
      <c r="CO7" s="1084"/>
      <c r="CP7" s="1084"/>
      <c r="CQ7" s="1085"/>
      <c r="CR7" s="1083">
        <v>0</v>
      </c>
      <c r="CS7" s="1084"/>
      <c r="CT7" s="1084"/>
      <c r="CU7" s="1084"/>
      <c r="CV7" s="1085"/>
      <c r="CW7" s="1083">
        <v>7.5</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0</v>
      </c>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548</v>
      </c>
      <c r="BT8" s="980"/>
      <c r="BU8" s="980"/>
      <c r="BV8" s="980"/>
      <c r="BW8" s="980"/>
      <c r="BX8" s="980"/>
      <c r="BY8" s="980"/>
      <c r="BZ8" s="980"/>
      <c r="CA8" s="980"/>
      <c r="CB8" s="980"/>
      <c r="CC8" s="980"/>
      <c r="CD8" s="980"/>
      <c r="CE8" s="980"/>
      <c r="CF8" s="980"/>
      <c r="CG8" s="1001"/>
      <c r="CH8" s="976">
        <v>0</v>
      </c>
      <c r="CI8" s="977"/>
      <c r="CJ8" s="977"/>
      <c r="CK8" s="977"/>
      <c r="CL8" s="978"/>
      <c r="CM8" s="976">
        <v>8</v>
      </c>
      <c r="CN8" s="977"/>
      <c r="CO8" s="977"/>
      <c r="CP8" s="977"/>
      <c r="CQ8" s="978"/>
      <c r="CR8" s="976">
        <v>0</v>
      </c>
      <c r="CS8" s="977"/>
      <c r="CT8" s="977"/>
      <c r="CU8" s="977"/>
      <c r="CV8" s="978"/>
      <c r="CW8" s="976">
        <v>0</v>
      </c>
      <c r="CX8" s="977"/>
      <c r="CY8" s="977"/>
      <c r="CZ8" s="977"/>
      <c r="DA8" s="978"/>
      <c r="DB8" s="976">
        <v>0</v>
      </c>
      <c r="DC8" s="977"/>
      <c r="DD8" s="977"/>
      <c r="DE8" s="977"/>
      <c r="DF8" s="978"/>
      <c r="DG8" s="976">
        <v>0</v>
      </c>
      <c r="DH8" s="977"/>
      <c r="DI8" s="977"/>
      <c r="DJ8" s="977"/>
      <c r="DK8" s="978"/>
      <c r="DL8" s="976">
        <v>74</v>
      </c>
      <c r="DM8" s="977"/>
      <c r="DN8" s="977"/>
      <c r="DO8" s="977"/>
      <c r="DP8" s="978"/>
      <c r="DQ8" s="976">
        <v>74</v>
      </c>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376</v>
      </c>
      <c r="B23" s="924" t="s">
        <v>377</v>
      </c>
      <c r="C23" s="925"/>
      <c r="D23" s="925"/>
      <c r="E23" s="925"/>
      <c r="F23" s="925"/>
      <c r="G23" s="925"/>
      <c r="H23" s="925"/>
      <c r="I23" s="925"/>
      <c r="J23" s="925"/>
      <c r="K23" s="925"/>
      <c r="L23" s="925"/>
      <c r="M23" s="925"/>
      <c r="N23" s="925"/>
      <c r="O23" s="925"/>
      <c r="P23" s="935"/>
      <c r="Q23" s="1054">
        <f>SUM(Q7:U22)</f>
        <v>6382</v>
      </c>
      <c r="R23" s="1048"/>
      <c r="S23" s="1048"/>
      <c r="T23" s="1048"/>
      <c r="U23" s="1048"/>
      <c r="V23" s="1048">
        <f t="shared" ref="V23" si="0">SUM(V7:Z22)</f>
        <v>6176</v>
      </c>
      <c r="W23" s="1048"/>
      <c r="X23" s="1048"/>
      <c r="Y23" s="1048"/>
      <c r="Z23" s="1048"/>
      <c r="AA23" s="1048">
        <f t="shared" ref="AA23" si="1">SUM(AA7:AE22)</f>
        <v>206</v>
      </c>
      <c r="AB23" s="1048"/>
      <c r="AC23" s="1048"/>
      <c r="AD23" s="1048"/>
      <c r="AE23" s="1055"/>
      <c r="AF23" s="1056">
        <f t="shared" ref="AF23" si="2">SUM(AF7:AJ22)</f>
        <v>152</v>
      </c>
      <c r="AG23" s="1048"/>
      <c r="AH23" s="1048"/>
      <c r="AI23" s="1048"/>
      <c r="AJ23" s="1057"/>
      <c r="AK23" s="1058"/>
      <c r="AL23" s="1059"/>
      <c r="AM23" s="1059"/>
      <c r="AN23" s="1059"/>
      <c r="AO23" s="1059"/>
      <c r="AP23" s="1048">
        <f>SUM(AP7:AT22)</f>
        <v>4354</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388</v>
      </c>
      <c r="C28" s="1035"/>
      <c r="D28" s="1035"/>
      <c r="E28" s="1035"/>
      <c r="F28" s="1035"/>
      <c r="G28" s="1035"/>
      <c r="H28" s="1035"/>
      <c r="I28" s="1035"/>
      <c r="J28" s="1035"/>
      <c r="K28" s="1035"/>
      <c r="L28" s="1035"/>
      <c r="M28" s="1035"/>
      <c r="N28" s="1035"/>
      <c r="O28" s="1035"/>
      <c r="P28" s="1036"/>
      <c r="Q28" s="1037">
        <v>1286</v>
      </c>
      <c r="R28" s="1038"/>
      <c r="S28" s="1038"/>
      <c r="T28" s="1038"/>
      <c r="U28" s="1038"/>
      <c r="V28" s="1038">
        <v>1231</v>
      </c>
      <c r="W28" s="1038"/>
      <c r="X28" s="1038"/>
      <c r="Y28" s="1038"/>
      <c r="Z28" s="1038"/>
      <c r="AA28" s="1038">
        <v>55</v>
      </c>
      <c r="AB28" s="1038"/>
      <c r="AC28" s="1038"/>
      <c r="AD28" s="1038"/>
      <c r="AE28" s="1039"/>
      <c r="AF28" s="1040">
        <v>55</v>
      </c>
      <c r="AG28" s="1038"/>
      <c r="AH28" s="1038"/>
      <c r="AI28" s="1038"/>
      <c r="AJ28" s="1041"/>
      <c r="AK28" s="1029">
        <v>116</v>
      </c>
      <c r="AL28" s="1030"/>
      <c r="AM28" s="1030"/>
      <c r="AN28" s="1030"/>
      <c r="AO28" s="1030"/>
      <c r="AP28" s="1030">
        <v>0</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389</v>
      </c>
      <c r="C29" s="1018"/>
      <c r="D29" s="1018"/>
      <c r="E29" s="1018"/>
      <c r="F29" s="1018"/>
      <c r="G29" s="1018"/>
      <c r="H29" s="1018"/>
      <c r="I29" s="1018"/>
      <c r="J29" s="1018"/>
      <c r="K29" s="1018"/>
      <c r="L29" s="1018"/>
      <c r="M29" s="1018"/>
      <c r="N29" s="1018"/>
      <c r="O29" s="1018"/>
      <c r="P29" s="1019"/>
      <c r="Q29" s="1025">
        <v>1804</v>
      </c>
      <c r="R29" s="1026"/>
      <c r="S29" s="1026"/>
      <c r="T29" s="1026"/>
      <c r="U29" s="1026"/>
      <c r="V29" s="1026">
        <v>1631</v>
      </c>
      <c r="W29" s="1026"/>
      <c r="X29" s="1026"/>
      <c r="Y29" s="1026"/>
      <c r="Z29" s="1026"/>
      <c r="AA29" s="1026">
        <v>173</v>
      </c>
      <c r="AB29" s="1026"/>
      <c r="AC29" s="1026"/>
      <c r="AD29" s="1026"/>
      <c r="AE29" s="1027"/>
      <c r="AF29" s="1022">
        <v>173</v>
      </c>
      <c r="AG29" s="1023"/>
      <c r="AH29" s="1023"/>
      <c r="AI29" s="1023"/>
      <c r="AJ29" s="1024"/>
      <c r="AK29" s="967">
        <v>283</v>
      </c>
      <c r="AL29" s="958"/>
      <c r="AM29" s="958"/>
      <c r="AN29" s="958"/>
      <c r="AO29" s="958"/>
      <c r="AP29" s="958">
        <v>0</v>
      </c>
      <c r="AQ29" s="958"/>
      <c r="AR29" s="958"/>
      <c r="AS29" s="958"/>
      <c r="AT29" s="958"/>
      <c r="AU29" s="958">
        <v>0</v>
      </c>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390</v>
      </c>
      <c r="C30" s="1018"/>
      <c r="D30" s="1018"/>
      <c r="E30" s="1018"/>
      <c r="F30" s="1018"/>
      <c r="G30" s="1018"/>
      <c r="H30" s="1018"/>
      <c r="I30" s="1018"/>
      <c r="J30" s="1018"/>
      <c r="K30" s="1018"/>
      <c r="L30" s="1018"/>
      <c r="M30" s="1018"/>
      <c r="N30" s="1018"/>
      <c r="O30" s="1018"/>
      <c r="P30" s="1019"/>
      <c r="Q30" s="1025">
        <v>199</v>
      </c>
      <c r="R30" s="1026"/>
      <c r="S30" s="1026"/>
      <c r="T30" s="1026"/>
      <c r="U30" s="1026"/>
      <c r="V30" s="1026">
        <v>198</v>
      </c>
      <c r="W30" s="1026"/>
      <c r="X30" s="1026"/>
      <c r="Y30" s="1026"/>
      <c r="Z30" s="1026"/>
      <c r="AA30" s="1026">
        <v>1</v>
      </c>
      <c r="AB30" s="1026"/>
      <c r="AC30" s="1026"/>
      <c r="AD30" s="1026"/>
      <c r="AE30" s="1027"/>
      <c r="AF30" s="1022">
        <v>1</v>
      </c>
      <c r="AG30" s="1023"/>
      <c r="AH30" s="1023"/>
      <c r="AI30" s="1023"/>
      <c r="AJ30" s="1024"/>
      <c r="AK30" s="967">
        <v>191</v>
      </c>
      <c r="AL30" s="958"/>
      <c r="AM30" s="958"/>
      <c r="AN30" s="958"/>
      <c r="AO30" s="958"/>
      <c r="AP30" s="958">
        <v>0</v>
      </c>
      <c r="AQ30" s="958"/>
      <c r="AR30" s="958"/>
      <c r="AS30" s="958"/>
      <c r="AT30" s="958"/>
      <c r="AU30" s="958">
        <v>0</v>
      </c>
      <c r="AV30" s="958"/>
      <c r="AW30" s="958"/>
      <c r="AX30" s="958"/>
      <c r="AY30" s="958"/>
      <c r="AZ30" s="1028"/>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391</v>
      </c>
      <c r="C31" s="1018"/>
      <c r="D31" s="1018"/>
      <c r="E31" s="1018"/>
      <c r="F31" s="1018"/>
      <c r="G31" s="1018"/>
      <c r="H31" s="1018"/>
      <c r="I31" s="1018"/>
      <c r="J31" s="1018"/>
      <c r="K31" s="1018"/>
      <c r="L31" s="1018"/>
      <c r="M31" s="1018"/>
      <c r="N31" s="1018"/>
      <c r="O31" s="1018"/>
      <c r="P31" s="1019"/>
      <c r="Q31" s="1025">
        <v>711</v>
      </c>
      <c r="R31" s="1026"/>
      <c r="S31" s="1026"/>
      <c r="T31" s="1026"/>
      <c r="U31" s="1026"/>
      <c r="V31" s="1026">
        <v>28</v>
      </c>
      <c r="W31" s="1026"/>
      <c r="X31" s="1026"/>
      <c r="Y31" s="1026"/>
      <c r="Z31" s="1026"/>
      <c r="AA31" s="1026">
        <v>683</v>
      </c>
      <c r="AB31" s="1026"/>
      <c r="AC31" s="1026"/>
      <c r="AD31" s="1026"/>
      <c r="AE31" s="1027"/>
      <c r="AF31" s="1022">
        <v>683</v>
      </c>
      <c r="AG31" s="1023"/>
      <c r="AH31" s="1023"/>
      <c r="AI31" s="1023"/>
      <c r="AJ31" s="1024"/>
      <c r="AK31" s="967">
        <v>4</v>
      </c>
      <c r="AL31" s="958"/>
      <c r="AM31" s="958"/>
      <c r="AN31" s="958"/>
      <c r="AO31" s="958"/>
      <c r="AP31" s="958">
        <v>734</v>
      </c>
      <c r="AQ31" s="958"/>
      <c r="AR31" s="958"/>
      <c r="AS31" s="958"/>
      <c r="AT31" s="958"/>
      <c r="AU31" s="958">
        <v>0</v>
      </c>
      <c r="AV31" s="958"/>
      <c r="AW31" s="958"/>
      <c r="AX31" s="958"/>
      <c r="AY31" s="958"/>
      <c r="AZ31" s="1028"/>
      <c r="BA31" s="1028"/>
      <c r="BB31" s="1028"/>
      <c r="BC31" s="1028"/>
      <c r="BD31" s="1028"/>
      <c r="BE31" s="959" t="s">
        <v>392</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393</v>
      </c>
      <c r="C32" s="1018"/>
      <c r="D32" s="1018"/>
      <c r="E32" s="1018"/>
      <c r="F32" s="1018"/>
      <c r="G32" s="1018"/>
      <c r="H32" s="1018"/>
      <c r="I32" s="1018"/>
      <c r="J32" s="1018"/>
      <c r="K32" s="1018"/>
      <c r="L32" s="1018"/>
      <c r="M32" s="1018"/>
      <c r="N32" s="1018"/>
      <c r="O32" s="1018"/>
      <c r="P32" s="1019"/>
      <c r="Q32" s="1025">
        <v>299</v>
      </c>
      <c r="R32" s="1026"/>
      <c r="S32" s="1026"/>
      <c r="T32" s="1026"/>
      <c r="U32" s="1026"/>
      <c r="V32" s="1026">
        <v>266</v>
      </c>
      <c r="W32" s="1026"/>
      <c r="X32" s="1026"/>
      <c r="Y32" s="1026"/>
      <c r="Z32" s="1026"/>
      <c r="AA32" s="1026">
        <v>33</v>
      </c>
      <c r="AB32" s="1026"/>
      <c r="AC32" s="1026"/>
      <c r="AD32" s="1026"/>
      <c r="AE32" s="1027"/>
      <c r="AF32" s="1022">
        <v>33</v>
      </c>
      <c r="AG32" s="1023"/>
      <c r="AH32" s="1023"/>
      <c r="AI32" s="1023"/>
      <c r="AJ32" s="1024"/>
      <c r="AK32" s="967">
        <v>188</v>
      </c>
      <c r="AL32" s="958"/>
      <c r="AM32" s="958"/>
      <c r="AN32" s="958"/>
      <c r="AO32" s="958"/>
      <c r="AP32" s="958">
        <v>1268</v>
      </c>
      <c r="AQ32" s="958"/>
      <c r="AR32" s="958"/>
      <c r="AS32" s="958"/>
      <c r="AT32" s="958"/>
      <c r="AU32" s="958">
        <v>0</v>
      </c>
      <c r="AV32" s="958"/>
      <c r="AW32" s="958"/>
      <c r="AX32" s="958"/>
      <c r="AY32" s="958"/>
      <c r="AZ32" s="1028"/>
      <c r="BA32" s="1028"/>
      <c r="BB32" s="1028"/>
      <c r="BC32" s="1028"/>
      <c r="BD32" s="1028"/>
      <c r="BE32" s="959" t="s">
        <v>394</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944</v>
      </c>
      <c r="AG63" s="946"/>
      <c r="AH63" s="946"/>
      <c r="AI63" s="946"/>
      <c r="AJ63" s="1009"/>
      <c r="AK63" s="1010"/>
      <c r="AL63" s="950"/>
      <c r="AM63" s="950"/>
      <c r="AN63" s="950"/>
      <c r="AO63" s="950"/>
      <c r="AP63" s="946">
        <f>SUM(AP28:AT62)</f>
        <v>2002</v>
      </c>
      <c r="AQ63" s="946"/>
      <c r="AR63" s="946"/>
      <c r="AS63" s="946"/>
      <c r="AT63" s="946"/>
      <c r="AU63" s="946">
        <f>SUM(AU28:AY62)</f>
        <v>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549</v>
      </c>
      <c r="C68" s="973"/>
      <c r="D68" s="973"/>
      <c r="E68" s="973"/>
      <c r="F68" s="973"/>
      <c r="G68" s="973"/>
      <c r="H68" s="973"/>
      <c r="I68" s="973"/>
      <c r="J68" s="973"/>
      <c r="K68" s="973"/>
      <c r="L68" s="973"/>
      <c r="M68" s="973"/>
      <c r="N68" s="973"/>
      <c r="O68" s="973"/>
      <c r="P68" s="974"/>
      <c r="Q68" s="975">
        <v>6353</v>
      </c>
      <c r="R68" s="969"/>
      <c r="S68" s="969"/>
      <c r="T68" s="969"/>
      <c r="U68" s="969"/>
      <c r="V68" s="969">
        <v>6529</v>
      </c>
      <c r="W68" s="969"/>
      <c r="X68" s="969"/>
      <c r="Y68" s="969"/>
      <c r="Z68" s="969"/>
      <c r="AA68" s="969">
        <v>-176</v>
      </c>
      <c r="AB68" s="969"/>
      <c r="AC68" s="969"/>
      <c r="AD68" s="969"/>
      <c r="AE68" s="969"/>
      <c r="AF68" s="969">
        <v>1732</v>
      </c>
      <c r="AG68" s="969"/>
      <c r="AH68" s="969"/>
      <c r="AI68" s="969"/>
      <c r="AJ68" s="969"/>
      <c r="AK68" s="969"/>
      <c r="AL68" s="969"/>
      <c r="AM68" s="969"/>
      <c r="AN68" s="969"/>
      <c r="AO68" s="969"/>
      <c r="AP68" s="969">
        <v>4000</v>
      </c>
      <c r="AQ68" s="969"/>
      <c r="AR68" s="969"/>
      <c r="AS68" s="969"/>
      <c r="AT68" s="969"/>
      <c r="AU68" s="969">
        <v>316</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550</v>
      </c>
      <c r="C69" s="962"/>
      <c r="D69" s="962"/>
      <c r="E69" s="962"/>
      <c r="F69" s="962"/>
      <c r="G69" s="962"/>
      <c r="H69" s="962"/>
      <c r="I69" s="962"/>
      <c r="J69" s="962"/>
      <c r="K69" s="962"/>
      <c r="L69" s="962"/>
      <c r="M69" s="962"/>
      <c r="N69" s="962"/>
      <c r="O69" s="962"/>
      <c r="P69" s="963"/>
      <c r="Q69" s="964">
        <v>2046</v>
      </c>
      <c r="R69" s="958"/>
      <c r="S69" s="958"/>
      <c r="T69" s="958"/>
      <c r="U69" s="958"/>
      <c r="V69" s="958">
        <v>1915</v>
      </c>
      <c r="W69" s="958"/>
      <c r="X69" s="958"/>
      <c r="Y69" s="958"/>
      <c r="Z69" s="958"/>
      <c r="AA69" s="958">
        <v>130</v>
      </c>
      <c r="AB69" s="958"/>
      <c r="AC69" s="958"/>
      <c r="AD69" s="958"/>
      <c r="AE69" s="958"/>
      <c r="AF69" s="958">
        <v>38</v>
      </c>
      <c r="AG69" s="958"/>
      <c r="AH69" s="958"/>
      <c r="AI69" s="958"/>
      <c r="AJ69" s="958"/>
      <c r="AK69" s="958">
        <v>142</v>
      </c>
      <c r="AL69" s="958"/>
      <c r="AM69" s="958"/>
      <c r="AN69" s="958"/>
      <c r="AO69" s="958"/>
      <c r="AP69" s="958">
        <v>1313</v>
      </c>
      <c r="AQ69" s="958"/>
      <c r="AR69" s="958"/>
      <c r="AS69" s="958"/>
      <c r="AT69" s="958"/>
      <c r="AU69" s="958">
        <v>193</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551</v>
      </c>
      <c r="C70" s="962"/>
      <c r="D70" s="962"/>
      <c r="E70" s="962"/>
      <c r="F70" s="962"/>
      <c r="G70" s="962"/>
      <c r="H70" s="962"/>
      <c r="I70" s="962"/>
      <c r="J70" s="962"/>
      <c r="K70" s="962"/>
      <c r="L70" s="962"/>
      <c r="M70" s="962"/>
      <c r="N70" s="962"/>
      <c r="O70" s="962"/>
      <c r="P70" s="963"/>
      <c r="Q70" s="964">
        <v>61</v>
      </c>
      <c r="R70" s="958"/>
      <c r="S70" s="958"/>
      <c r="T70" s="958"/>
      <c r="U70" s="958"/>
      <c r="V70" s="958">
        <v>60</v>
      </c>
      <c r="W70" s="958"/>
      <c r="X70" s="958"/>
      <c r="Y70" s="958"/>
      <c r="Z70" s="958"/>
      <c r="AA70" s="958">
        <v>1</v>
      </c>
      <c r="AB70" s="958"/>
      <c r="AC70" s="958"/>
      <c r="AD70" s="958"/>
      <c r="AE70" s="958"/>
      <c r="AF70" s="958">
        <v>1</v>
      </c>
      <c r="AG70" s="958"/>
      <c r="AH70" s="958"/>
      <c r="AI70" s="958"/>
      <c r="AJ70" s="958"/>
      <c r="AK70" s="958">
        <v>1</v>
      </c>
      <c r="AL70" s="958"/>
      <c r="AM70" s="958"/>
      <c r="AN70" s="958"/>
      <c r="AO70" s="958"/>
      <c r="AP70" s="958">
        <v>0</v>
      </c>
      <c r="AQ70" s="958"/>
      <c r="AR70" s="958"/>
      <c r="AS70" s="958"/>
      <c r="AT70" s="958"/>
      <c r="AU70" s="958">
        <v>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552</v>
      </c>
      <c r="C71" s="962"/>
      <c r="D71" s="962"/>
      <c r="E71" s="962"/>
      <c r="F71" s="962"/>
      <c r="G71" s="962"/>
      <c r="H71" s="962"/>
      <c r="I71" s="962"/>
      <c r="J71" s="962"/>
      <c r="K71" s="962"/>
      <c r="L71" s="962"/>
      <c r="M71" s="962"/>
      <c r="N71" s="962"/>
      <c r="O71" s="962"/>
      <c r="P71" s="963"/>
      <c r="Q71" s="964">
        <v>290</v>
      </c>
      <c r="R71" s="958"/>
      <c r="S71" s="958"/>
      <c r="T71" s="958"/>
      <c r="U71" s="958"/>
      <c r="V71" s="958">
        <v>287</v>
      </c>
      <c r="W71" s="958"/>
      <c r="X71" s="958"/>
      <c r="Y71" s="958"/>
      <c r="Z71" s="958"/>
      <c r="AA71" s="958">
        <v>3</v>
      </c>
      <c r="AB71" s="958"/>
      <c r="AC71" s="958"/>
      <c r="AD71" s="958"/>
      <c r="AE71" s="958"/>
      <c r="AF71" s="958">
        <v>3</v>
      </c>
      <c r="AG71" s="958"/>
      <c r="AH71" s="958"/>
      <c r="AI71" s="958"/>
      <c r="AJ71" s="958"/>
      <c r="AK71" s="958">
        <v>19</v>
      </c>
      <c r="AL71" s="958"/>
      <c r="AM71" s="958"/>
      <c r="AN71" s="958"/>
      <c r="AO71" s="958"/>
      <c r="AP71" s="958">
        <v>0</v>
      </c>
      <c r="AQ71" s="958"/>
      <c r="AR71" s="958"/>
      <c r="AS71" s="958"/>
      <c r="AT71" s="958"/>
      <c r="AU71" s="958">
        <v>0</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553</v>
      </c>
      <c r="C72" s="962"/>
      <c r="D72" s="962"/>
      <c r="E72" s="962"/>
      <c r="F72" s="962"/>
      <c r="G72" s="962"/>
      <c r="H72" s="962"/>
      <c r="I72" s="962"/>
      <c r="J72" s="962"/>
      <c r="K72" s="962"/>
      <c r="L72" s="962"/>
      <c r="M72" s="962"/>
      <c r="N72" s="962"/>
      <c r="O72" s="962"/>
      <c r="P72" s="963"/>
      <c r="Q72" s="964">
        <v>742</v>
      </c>
      <c r="R72" s="958"/>
      <c r="S72" s="958"/>
      <c r="T72" s="958"/>
      <c r="U72" s="958"/>
      <c r="V72" s="958">
        <v>734</v>
      </c>
      <c r="W72" s="958"/>
      <c r="X72" s="958"/>
      <c r="Y72" s="958"/>
      <c r="Z72" s="958"/>
      <c r="AA72" s="958">
        <v>8</v>
      </c>
      <c r="AB72" s="958"/>
      <c r="AC72" s="958"/>
      <c r="AD72" s="958"/>
      <c r="AE72" s="958"/>
      <c r="AF72" s="958">
        <v>7</v>
      </c>
      <c r="AG72" s="958"/>
      <c r="AH72" s="958"/>
      <c r="AI72" s="958"/>
      <c r="AJ72" s="958"/>
      <c r="AK72" s="958">
        <v>100</v>
      </c>
      <c r="AL72" s="958"/>
      <c r="AM72" s="958"/>
      <c r="AN72" s="958"/>
      <c r="AO72" s="958"/>
      <c r="AP72" s="958">
        <v>93</v>
      </c>
      <c r="AQ72" s="958"/>
      <c r="AR72" s="958"/>
      <c r="AS72" s="958"/>
      <c r="AT72" s="958"/>
      <c r="AU72" s="958">
        <v>11</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554</v>
      </c>
      <c r="C73" s="962"/>
      <c r="D73" s="962"/>
      <c r="E73" s="962"/>
      <c r="F73" s="962"/>
      <c r="G73" s="962"/>
      <c r="H73" s="962"/>
      <c r="I73" s="962"/>
      <c r="J73" s="962"/>
      <c r="K73" s="962"/>
      <c r="L73" s="962"/>
      <c r="M73" s="962"/>
      <c r="N73" s="962"/>
      <c r="O73" s="962"/>
      <c r="P73" s="963"/>
      <c r="Q73" s="964">
        <v>4018</v>
      </c>
      <c r="R73" s="958"/>
      <c r="S73" s="958"/>
      <c r="T73" s="958"/>
      <c r="U73" s="958"/>
      <c r="V73" s="958">
        <v>3637</v>
      </c>
      <c r="W73" s="958"/>
      <c r="X73" s="958"/>
      <c r="Y73" s="958"/>
      <c r="Z73" s="958"/>
      <c r="AA73" s="958">
        <v>381</v>
      </c>
      <c r="AB73" s="958"/>
      <c r="AC73" s="958"/>
      <c r="AD73" s="958"/>
      <c r="AE73" s="958"/>
      <c r="AF73" s="958">
        <v>5898</v>
      </c>
      <c r="AG73" s="958"/>
      <c r="AH73" s="958"/>
      <c r="AI73" s="958"/>
      <c r="AJ73" s="958"/>
      <c r="AK73" s="958">
        <v>0</v>
      </c>
      <c r="AL73" s="958"/>
      <c r="AM73" s="958"/>
      <c r="AN73" s="958"/>
      <c r="AO73" s="958"/>
      <c r="AP73" s="958">
        <v>8463</v>
      </c>
      <c r="AQ73" s="958"/>
      <c r="AR73" s="958"/>
      <c r="AS73" s="958"/>
      <c r="AT73" s="958"/>
      <c r="AU73" s="958">
        <v>0</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555</v>
      </c>
      <c r="C74" s="962"/>
      <c r="D74" s="962"/>
      <c r="E74" s="962"/>
      <c r="F74" s="962"/>
      <c r="G74" s="962"/>
      <c r="H74" s="962"/>
      <c r="I74" s="962"/>
      <c r="J74" s="962"/>
      <c r="K74" s="962"/>
      <c r="L74" s="962"/>
      <c r="M74" s="962"/>
      <c r="N74" s="962"/>
      <c r="O74" s="962"/>
      <c r="P74" s="963"/>
      <c r="Q74" s="964">
        <v>1280</v>
      </c>
      <c r="R74" s="958"/>
      <c r="S74" s="958"/>
      <c r="T74" s="958"/>
      <c r="U74" s="958"/>
      <c r="V74" s="958">
        <v>1222</v>
      </c>
      <c r="W74" s="958"/>
      <c r="X74" s="958"/>
      <c r="Y74" s="958"/>
      <c r="Z74" s="958"/>
      <c r="AA74" s="958">
        <v>58</v>
      </c>
      <c r="AB74" s="958"/>
      <c r="AC74" s="958"/>
      <c r="AD74" s="958"/>
      <c r="AE74" s="958"/>
      <c r="AF74" s="958">
        <v>58</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556</v>
      </c>
      <c r="C75" s="962"/>
      <c r="D75" s="962"/>
      <c r="E75" s="962"/>
      <c r="F75" s="962"/>
      <c r="G75" s="962"/>
      <c r="H75" s="962"/>
      <c r="I75" s="962"/>
      <c r="J75" s="962"/>
      <c r="K75" s="962"/>
      <c r="L75" s="962"/>
      <c r="M75" s="962"/>
      <c r="N75" s="962"/>
      <c r="O75" s="962"/>
      <c r="P75" s="963"/>
      <c r="Q75" s="965">
        <v>261159</v>
      </c>
      <c r="R75" s="966"/>
      <c r="S75" s="966"/>
      <c r="T75" s="966"/>
      <c r="U75" s="967"/>
      <c r="V75" s="968">
        <v>254522</v>
      </c>
      <c r="W75" s="966"/>
      <c r="X75" s="966"/>
      <c r="Y75" s="966"/>
      <c r="Z75" s="967"/>
      <c r="AA75" s="968">
        <v>6637</v>
      </c>
      <c r="AB75" s="966"/>
      <c r="AC75" s="966"/>
      <c r="AD75" s="966"/>
      <c r="AE75" s="967"/>
      <c r="AF75" s="968">
        <v>6336</v>
      </c>
      <c r="AG75" s="966"/>
      <c r="AH75" s="966"/>
      <c r="AI75" s="966"/>
      <c r="AJ75" s="967"/>
      <c r="AK75" s="968">
        <v>983</v>
      </c>
      <c r="AL75" s="966"/>
      <c r="AM75" s="966"/>
      <c r="AN75" s="966"/>
      <c r="AO75" s="967"/>
      <c r="AP75" s="968">
        <v>0</v>
      </c>
      <c r="AQ75" s="966"/>
      <c r="AR75" s="966"/>
      <c r="AS75" s="966"/>
      <c r="AT75" s="967"/>
      <c r="AU75" s="968">
        <v>0</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562</v>
      </c>
      <c r="C76" s="962"/>
      <c r="D76" s="962"/>
      <c r="E76" s="962"/>
      <c r="F76" s="962"/>
      <c r="G76" s="962"/>
      <c r="H76" s="962"/>
      <c r="I76" s="962"/>
      <c r="J76" s="962"/>
      <c r="K76" s="962"/>
      <c r="L76" s="962"/>
      <c r="M76" s="962"/>
      <c r="N76" s="962"/>
      <c r="O76" s="962"/>
      <c r="P76" s="963"/>
      <c r="Q76" s="965">
        <v>7299</v>
      </c>
      <c r="R76" s="966"/>
      <c r="S76" s="966"/>
      <c r="T76" s="966"/>
      <c r="U76" s="967"/>
      <c r="V76" s="968">
        <v>4954</v>
      </c>
      <c r="W76" s="966"/>
      <c r="X76" s="966"/>
      <c r="Y76" s="966"/>
      <c r="Z76" s="967"/>
      <c r="AA76" s="968">
        <v>2345</v>
      </c>
      <c r="AB76" s="966"/>
      <c r="AC76" s="966"/>
      <c r="AD76" s="966"/>
      <c r="AE76" s="967"/>
      <c r="AF76" s="968">
        <v>0</v>
      </c>
      <c r="AG76" s="966"/>
      <c r="AH76" s="966"/>
      <c r="AI76" s="966"/>
      <c r="AJ76" s="967"/>
      <c r="AK76" s="968">
        <v>14</v>
      </c>
      <c r="AL76" s="966"/>
      <c r="AM76" s="966"/>
      <c r="AN76" s="966"/>
      <c r="AO76" s="967"/>
      <c r="AP76" s="968">
        <v>0</v>
      </c>
      <c r="AQ76" s="966"/>
      <c r="AR76" s="966"/>
      <c r="AS76" s="966"/>
      <c r="AT76" s="967"/>
      <c r="AU76" s="968">
        <v>0</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t="s">
        <v>563</v>
      </c>
      <c r="C77" s="962"/>
      <c r="D77" s="962"/>
      <c r="E77" s="962"/>
      <c r="F77" s="962"/>
      <c r="G77" s="962"/>
      <c r="H77" s="962"/>
      <c r="I77" s="962"/>
      <c r="J77" s="962"/>
      <c r="K77" s="962"/>
      <c r="L77" s="962"/>
      <c r="M77" s="962"/>
      <c r="N77" s="962"/>
      <c r="O77" s="962"/>
      <c r="P77" s="963"/>
      <c r="Q77" s="965">
        <v>1438</v>
      </c>
      <c r="R77" s="966"/>
      <c r="S77" s="966"/>
      <c r="T77" s="966"/>
      <c r="U77" s="967"/>
      <c r="V77" s="968">
        <v>1437</v>
      </c>
      <c r="W77" s="966"/>
      <c r="X77" s="966"/>
      <c r="Y77" s="966"/>
      <c r="Z77" s="967"/>
      <c r="AA77" s="968">
        <v>1</v>
      </c>
      <c r="AB77" s="966"/>
      <c r="AC77" s="966"/>
      <c r="AD77" s="966"/>
      <c r="AE77" s="967"/>
      <c r="AF77" s="968">
        <v>0</v>
      </c>
      <c r="AG77" s="966"/>
      <c r="AH77" s="966"/>
      <c r="AI77" s="966"/>
      <c r="AJ77" s="967"/>
      <c r="AK77" s="968">
        <v>0</v>
      </c>
      <c r="AL77" s="966"/>
      <c r="AM77" s="966"/>
      <c r="AN77" s="966"/>
      <c r="AO77" s="967"/>
      <c r="AP77" s="968">
        <v>0</v>
      </c>
      <c r="AQ77" s="966"/>
      <c r="AR77" s="966"/>
      <c r="AS77" s="966"/>
      <c r="AT77" s="967"/>
      <c r="AU77" s="968">
        <v>0</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t="s">
        <v>564</v>
      </c>
      <c r="C78" s="962"/>
      <c r="D78" s="962"/>
      <c r="E78" s="962"/>
      <c r="F78" s="962"/>
      <c r="G78" s="962"/>
      <c r="H78" s="962"/>
      <c r="I78" s="962"/>
      <c r="J78" s="962"/>
      <c r="K78" s="962"/>
      <c r="L78" s="962"/>
      <c r="M78" s="962"/>
      <c r="N78" s="962"/>
      <c r="O78" s="962"/>
      <c r="P78" s="963"/>
      <c r="Q78" s="964">
        <v>1</v>
      </c>
      <c r="R78" s="958"/>
      <c r="S78" s="958"/>
      <c r="T78" s="958"/>
      <c r="U78" s="958"/>
      <c r="V78" s="958">
        <v>0</v>
      </c>
      <c r="W78" s="958"/>
      <c r="X78" s="958"/>
      <c r="Y78" s="958"/>
      <c r="Z78" s="958"/>
      <c r="AA78" s="958">
        <v>1</v>
      </c>
      <c r="AB78" s="958"/>
      <c r="AC78" s="958"/>
      <c r="AD78" s="958"/>
      <c r="AE78" s="958"/>
      <c r="AF78" s="958">
        <v>0</v>
      </c>
      <c r="AG78" s="958"/>
      <c r="AH78" s="958"/>
      <c r="AI78" s="958"/>
      <c r="AJ78" s="958"/>
      <c r="AK78" s="958">
        <v>0</v>
      </c>
      <c r="AL78" s="958"/>
      <c r="AM78" s="958"/>
      <c r="AN78" s="958"/>
      <c r="AO78" s="958"/>
      <c r="AP78" s="958">
        <v>0</v>
      </c>
      <c r="AQ78" s="958"/>
      <c r="AR78" s="958"/>
      <c r="AS78" s="958"/>
      <c r="AT78" s="958"/>
      <c r="AU78" s="958">
        <v>0</v>
      </c>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t="s">
        <v>565</v>
      </c>
      <c r="C79" s="962"/>
      <c r="D79" s="962"/>
      <c r="E79" s="962"/>
      <c r="F79" s="962"/>
      <c r="G79" s="962"/>
      <c r="H79" s="962"/>
      <c r="I79" s="962"/>
      <c r="J79" s="962"/>
      <c r="K79" s="962"/>
      <c r="L79" s="962"/>
      <c r="M79" s="962"/>
      <c r="N79" s="962"/>
      <c r="O79" s="962"/>
      <c r="P79" s="963"/>
      <c r="Q79" s="964">
        <v>49</v>
      </c>
      <c r="R79" s="958"/>
      <c r="S79" s="958"/>
      <c r="T79" s="958"/>
      <c r="U79" s="958"/>
      <c r="V79" s="958">
        <v>27</v>
      </c>
      <c r="W79" s="958"/>
      <c r="X79" s="958"/>
      <c r="Y79" s="958"/>
      <c r="Z79" s="958"/>
      <c r="AA79" s="958">
        <v>22</v>
      </c>
      <c r="AB79" s="958"/>
      <c r="AC79" s="958"/>
      <c r="AD79" s="958"/>
      <c r="AE79" s="958"/>
      <c r="AF79" s="958">
        <v>0</v>
      </c>
      <c r="AG79" s="958"/>
      <c r="AH79" s="958"/>
      <c r="AI79" s="958"/>
      <c r="AJ79" s="958"/>
      <c r="AK79" s="958">
        <v>0</v>
      </c>
      <c r="AL79" s="958"/>
      <c r="AM79" s="958"/>
      <c r="AN79" s="958"/>
      <c r="AO79" s="958"/>
      <c r="AP79" s="958">
        <v>0</v>
      </c>
      <c r="AQ79" s="958"/>
      <c r="AR79" s="958"/>
      <c r="AS79" s="958"/>
      <c r="AT79" s="958"/>
      <c r="AU79" s="958">
        <v>0</v>
      </c>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t="s">
        <v>566</v>
      </c>
      <c r="C80" s="962"/>
      <c r="D80" s="962"/>
      <c r="E80" s="962"/>
      <c r="F80" s="962"/>
      <c r="G80" s="962"/>
      <c r="H80" s="962"/>
      <c r="I80" s="962"/>
      <c r="J80" s="962"/>
      <c r="K80" s="962"/>
      <c r="L80" s="962"/>
      <c r="M80" s="962"/>
      <c r="N80" s="962"/>
      <c r="O80" s="962"/>
      <c r="P80" s="963"/>
      <c r="Q80" s="964">
        <v>67</v>
      </c>
      <c r="R80" s="958"/>
      <c r="S80" s="958"/>
      <c r="T80" s="958"/>
      <c r="U80" s="958"/>
      <c r="V80" s="958">
        <v>66</v>
      </c>
      <c r="W80" s="958"/>
      <c r="X80" s="958"/>
      <c r="Y80" s="958"/>
      <c r="Z80" s="958"/>
      <c r="AA80" s="958">
        <v>1</v>
      </c>
      <c r="AB80" s="958"/>
      <c r="AC80" s="958"/>
      <c r="AD80" s="958"/>
      <c r="AE80" s="958"/>
      <c r="AF80" s="958">
        <v>0</v>
      </c>
      <c r="AG80" s="958"/>
      <c r="AH80" s="958"/>
      <c r="AI80" s="958"/>
      <c r="AJ80" s="958"/>
      <c r="AK80" s="958">
        <v>0</v>
      </c>
      <c r="AL80" s="958"/>
      <c r="AM80" s="958"/>
      <c r="AN80" s="958"/>
      <c r="AO80" s="958"/>
      <c r="AP80" s="958">
        <v>0</v>
      </c>
      <c r="AQ80" s="958"/>
      <c r="AR80" s="958"/>
      <c r="AS80" s="958"/>
      <c r="AT80" s="958"/>
      <c r="AU80" s="958">
        <v>0</v>
      </c>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14073</v>
      </c>
      <c r="AG88" s="946"/>
      <c r="AH88" s="946"/>
      <c r="AI88" s="946"/>
      <c r="AJ88" s="946"/>
      <c r="AK88" s="950"/>
      <c r="AL88" s="950"/>
      <c r="AM88" s="950"/>
      <c r="AN88" s="950"/>
      <c r="AO88" s="950"/>
      <c r="AP88" s="946">
        <f t="shared" ref="AP88" si="3">SUM(AP68:AT87)</f>
        <v>13869</v>
      </c>
      <c r="AQ88" s="946"/>
      <c r="AR88" s="946"/>
      <c r="AS88" s="946"/>
      <c r="AT88" s="946"/>
      <c r="AU88" s="946">
        <f t="shared" ref="AU88" si="4">SUM(AU68:AY87)</f>
        <v>520</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f>
        <v>0</v>
      </c>
      <c r="CS102" s="940"/>
      <c r="CT102" s="940"/>
      <c r="CU102" s="940"/>
      <c r="CV102" s="941"/>
      <c r="CW102" s="939">
        <f t="shared" ref="CW102" si="5">SUM(CW7:DA8)</f>
        <v>7.5</v>
      </c>
      <c r="CX102" s="940"/>
      <c r="CY102" s="940"/>
      <c r="CZ102" s="940"/>
      <c r="DA102" s="941"/>
      <c r="DB102" s="939">
        <f t="shared" ref="DB102" si="6">SUM(DB7:DF8)</f>
        <v>0</v>
      </c>
      <c r="DC102" s="940"/>
      <c r="DD102" s="940"/>
      <c r="DE102" s="940"/>
      <c r="DF102" s="941"/>
      <c r="DG102" s="939">
        <f t="shared" ref="DG102" si="7">SUM(DG7:DK8)</f>
        <v>0</v>
      </c>
      <c r="DH102" s="940"/>
      <c r="DI102" s="940"/>
      <c r="DJ102" s="940"/>
      <c r="DK102" s="941"/>
      <c r="DL102" s="939">
        <f t="shared" ref="DL102" si="8">SUM(DL7:DP8)</f>
        <v>74</v>
      </c>
      <c r="DM102" s="940"/>
      <c r="DN102" s="940"/>
      <c r="DO102" s="940"/>
      <c r="DP102" s="941"/>
      <c r="DQ102" s="939">
        <f t="shared" ref="DQ102" si="9">SUM(DQ7:DU8)</f>
        <v>74</v>
      </c>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467508</v>
      </c>
      <c r="AB110" s="876"/>
      <c r="AC110" s="876"/>
      <c r="AD110" s="876"/>
      <c r="AE110" s="877"/>
      <c r="AF110" s="878">
        <v>472629</v>
      </c>
      <c r="AG110" s="876"/>
      <c r="AH110" s="876"/>
      <c r="AI110" s="876"/>
      <c r="AJ110" s="877"/>
      <c r="AK110" s="878">
        <v>486378</v>
      </c>
      <c r="AL110" s="876"/>
      <c r="AM110" s="876"/>
      <c r="AN110" s="876"/>
      <c r="AO110" s="877"/>
      <c r="AP110" s="879">
        <v>14.1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4846375</v>
      </c>
      <c r="BR110" s="829"/>
      <c r="BS110" s="829"/>
      <c r="BT110" s="829"/>
      <c r="BU110" s="829"/>
      <c r="BV110" s="829">
        <v>4770718</v>
      </c>
      <c r="BW110" s="829"/>
      <c r="BX110" s="829"/>
      <c r="BY110" s="829"/>
      <c r="BZ110" s="829"/>
      <c r="CA110" s="829">
        <v>4354276</v>
      </c>
      <c r="CB110" s="829"/>
      <c r="CC110" s="829"/>
      <c r="CD110" s="829"/>
      <c r="CE110" s="829"/>
      <c r="CF110" s="853">
        <v>126.6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136157</v>
      </c>
      <c r="BR111" s="804"/>
      <c r="BS111" s="804"/>
      <c r="BT111" s="804"/>
      <c r="BU111" s="804"/>
      <c r="BV111" s="804">
        <v>106476</v>
      </c>
      <c r="BW111" s="804"/>
      <c r="BX111" s="804"/>
      <c r="BY111" s="804"/>
      <c r="BZ111" s="804"/>
      <c r="CA111" s="804">
        <v>76169</v>
      </c>
      <c r="CB111" s="804"/>
      <c r="CC111" s="804"/>
      <c r="CD111" s="804"/>
      <c r="CE111" s="804"/>
      <c r="CF111" s="862">
        <v>2.2000000000000002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1217320</v>
      </c>
      <c r="BR112" s="804"/>
      <c r="BS112" s="804"/>
      <c r="BT112" s="804"/>
      <c r="BU112" s="804"/>
      <c r="BV112" s="804">
        <v>1172189</v>
      </c>
      <c r="BW112" s="804"/>
      <c r="BX112" s="804"/>
      <c r="BY112" s="804"/>
      <c r="BZ112" s="804"/>
      <c r="CA112" s="804">
        <v>1157689</v>
      </c>
      <c r="CB112" s="804"/>
      <c r="CC112" s="804"/>
      <c r="CD112" s="804"/>
      <c r="CE112" s="804"/>
      <c r="CF112" s="862">
        <v>33.700000000000003</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159154</v>
      </c>
      <c r="AB113" s="906"/>
      <c r="AC113" s="906"/>
      <c r="AD113" s="906"/>
      <c r="AE113" s="907"/>
      <c r="AF113" s="908">
        <v>160920</v>
      </c>
      <c r="AG113" s="906"/>
      <c r="AH113" s="906"/>
      <c r="AI113" s="906"/>
      <c r="AJ113" s="907"/>
      <c r="AK113" s="908">
        <v>160065</v>
      </c>
      <c r="AL113" s="906"/>
      <c r="AM113" s="906"/>
      <c r="AN113" s="906"/>
      <c r="AO113" s="907"/>
      <c r="AP113" s="909">
        <v>4.7</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618535</v>
      </c>
      <c r="BR113" s="804"/>
      <c r="BS113" s="804"/>
      <c r="BT113" s="804"/>
      <c r="BU113" s="804"/>
      <c r="BV113" s="804">
        <v>580029</v>
      </c>
      <c r="BW113" s="804"/>
      <c r="BX113" s="804"/>
      <c r="BY113" s="804"/>
      <c r="BZ113" s="804"/>
      <c r="CA113" s="804">
        <v>520144</v>
      </c>
      <c r="CB113" s="804"/>
      <c r="CC113" s="804"/>
      <c r="CD113" s="804"/>
      <c r="CE113" s="804"/>
      <c r="CF113" s="862">
        <v>15.1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75262</v>
      </c>
      <c r="AB114" s="767"/>
      <c r="AC114" s="767"/>
      <c r="AD114" s="767"/>
      <c r="AE114" s="768"/>
      <c r="AF114" s="769">
        <v>81756</v>
      </c>
      <c r="AG114" s="767"/>
      <c r="AH114" s="767"/>
      <c r="AI114" s="767"/>
      <c r="AJ114" s="768"/>
      <c r="AK114" s="769">
        <v>82281</v>
      </c>
      <c r="AL114" s="767"/>
      <c r="AM114" s="767"/>
      <c r="AN114" s="767"/>
      <c r="AO114" s="768"/>
      <c r="AP114" s="811">
        <v>2.4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479275</v>
      </c>
      <c r="BR114" s="804"/>
      <c r="BS114" s="804"/>
      <c r="BT114" s="804"/>
      <c r="BU114" s="804"/>
      <c r="BV114" s="804">
        <v>433500</v>
      </c>
      <c r="BW114" s="804"/>
      <c r="BX114" s="804"/>
      <c r="BY114" s="804"/>
      <c r="BZ114" s="804"/>
      <c r="CA114" s="804">
        <v>495410</v>
      </c>
      <c r="CB114" s="804"/>
      <c r="CC114" s="804"/>
      <c r="CD114" s="804"/>
      <c r="CE114" s="804"/>
      <c r="CF114" s="862">
        <v>14.4</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701924</v>
      </c>
      <c r="AB117" s="890"/>
      <c r="AC117" s="890"/>
      <c r="AD117" s="890"/>
      <c r="AE117" s="891"/>
      <c r="AF117" s="892">
        <v>715305</v>
      </c>
      <c r="AG117" s="890"/>
      <c r="AH117" s="890"/>
      <c r="AI117" s="890"/>
      <c r="AJ117" s="891"/>
      <c r="AK117" s="892">
        <v>728724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441</v>
      </c>
      <c r="BP119" s="865"/>
      <c r="BQ119" s="866">
        <v>7297662</v>
      </c>
      <c r="BR119" s="832"/>
      <c r="BS119" s="832"/>
      <c r="BT119" s="832"/>
      <c r="BU119" s="832"/>
      <c r="BV119" s="832">
        <v>7062912</v>
      </c>
      <c r="BW119" s="832"/>
      <c r="BX119" s="832"/>
      <c r="BY119" s="832"/>
      <c r="BZ119" s="832"/>
      <c r="CA119" s="832">
        <v>6603688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136157</v>
      </c>
      <c r="DH119" s="751"/>
      <c r="DI119" s="751"/>
      <c r="DJ119" s="751"/>
      <c r="DK119" s="752"/>
      <c r="DL119" s="753">
        <v>106476</v>
      </c>
      <c r="DM119" s="751"/>
      <c r="DN119" s="751"/>
      <c r="DO119" s="751"/>
      <c r="DP119" s="752"/>
      <c r="DQ119" s="753">
        <v>76169</v>
      </c>
      <c r="DR119" s="751"/>
      <c r="DS119" s="751"/>
      <c r="DT119" s="751"/>
      <c r="DU119" s="752"/>
      <c r="DV119" s="835">
        <v>2.2000000000000002</v>
      </c>
      <c r="DW119" s="836"/>
      <c r="DX119" s="836"/>
      <c r="DY119" s="836"/>
      <c r="DZ119" s="837"/>
    </row>
    <row r="120" spans="1:130" s="224"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2373807</v>
      </c>
      <c r="BR120" s="829"/>
      <c r="BS120" s="829"/>
      <c r="BT120" s="829"/>
      <c r="BU120" s="829"/>
      <c r="BV120" s="829">
        <v>2530447</v>
      </c>
      <c r="BW120" s="829"/>
      <c r="BX120" s="829"/>
      <c r="BY120" s="829"/>
      <c r="BZ120" s="829"/>
      <c r="CA120" s="829">
        <v>3166743</v>
      </c>
      <c r="CB120" s="829"/>
      <c r="CC120" s="829"/>
      <c r="CD120" s="829"/>
      <c r="CE120" s="829"/>
      <c r="CF120" s="853">
        <v>92.1</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1208643</v>
      </c>
      <c r="DH120" s="829"/>
      <c r="DI120" s="829"/>
      <c r="DJ120" s="829"/>
      <c r="DK120" s="829"/>
      <c r="DL120" s="829">
        <v>1162573</v>
      </c>
      <c r="DM120" s="829"/>
      <c r="DN120" s="829"/>
      <c r="DO120" s="829"/>
      <c r="DP120" s="829"/>
      <c r="DQ120" s="829">
        <v>1148883</v>
      </c>
      <c r="DR120" s="829"/>
      <c r="DS120" s="829"/>
      <c r="DT120" s="829"/>
      <c r="DU120" s="829"/>
      <c r="DV120" s="830">
        <v>33.4</v>
      </c>
      <c r="DW120" s="830"/>
      <c r="DX120" s="830"/>
      <c r="DY120" s="830"/>
      <c r="DZ120" s="831"/>
    </row>
    <row r="121" spans="1:130" s="224"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233249</v>
      </c>
      <c r="BR121" s="804"/>
      <c r="BS121" s="804"/>
      <c r="BT121" s="804"/>
      <c r="BU121" s="804"/>
      <c r="BV121" s="804">
        <v>239711</v>
      </c>
      <c r="BW121" s="804"/>
      <c r="BX121" s="804"/>
      <c r="BY121" s="804"/>
      <c r="BZ121" s="804"/>
      <c r="CA121" s="804">
        <v>232085</v>
      </c>
      <c r="CB121" s="804"/>
      <c r="CC121" s="804"/>
      <c r="CD121" s="804"/>
      <c r="CE121" s="804"/>
      <c r="CF121" s="862">
        <v>6.7</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8677</v>
      </c>
      <c r="DH121" s="804"/>
      <c r="DI121" s="804"/>
      <c r="DJ121" s="804"/>
      <c r="DK121" s="804"/>
      <c r="DL121" s="804">
        <v>9616</v>
      </c>
      <c r="DM121" s="804"/>
      <c r="DN121" s="804"/>
      <c r="DO121" s="804"/>
      <c r="DP121" s="804"/>
      <c r="DQ121" s="804">
        <v>8806</v>
      </c>
      <c r="DR121" s="804"/>
      <c r="DS121" s="804"/>
      <c r="DT121" s="804"/>
      <c r="DU121" s="804"/>
      <c r="DV121" s="781">
        <v>0.3</v>
      </c>
      <c r="DW121" s="781"/>
      <c r="DX121" s="781"/>
      <c r="DY121" s="781"/>
      <c r="DZ121" s="782"/>
    </row>
    <row r="122" spans="1:130" s="224"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4197760</v>
      </c>
      <c r="BR122" s="832"/>
      <c r="BS122" s="832"/>
      <c r="BT122" s="832"/>
      <c r="BU122" s="832"/>
      <c r="BV122" s="832">
        <v>4106789</v>
      </c>
      <c r="BW122" s="832"/>
      <c r="BX122" s="832"/>
      <c r="BY122" s="832"/>
      <c r="BZ122" s="832"/>
      <c r="CA122" s="832">
        <v>3840905</v>
      </c>
      <c r="CB122" s="832"/>
      <c r="CC122" s="832"/>
      <c r="CD122" s="832"/>
      <c r="CE122" s="832"/>
      <c r="CF122" s="833">
        <v>111.7</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449</v>
      </c>
      <c r="BP123" s="865"/>
      <c r="BQ123" s="819">
        <v>6804816</v>
      </c>
      <c r="BR123" s="820"/>
      <c r="BS123" s="820"/>
      <c r="BT123" s="820"/>
      <c r="BU123" s="820"/>
      <c r="BV123" s="820">
        <v>6876947</v>
      </c>
      <c r="BW123" s="820"/>
      <c r="BX123" s="820"/>
      <c r="BY123" s="820"/>
      <c r="BZ123" s="820"/>
      <c r="CA123" s="820">
        <v>7239733</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v>
      </c>
      <c r="BR124" s="818"/>
      <c r="BS124" s="818"/>
      <c r="BT124" s="818"/>
      <c r="BU124" s="818"/>
      <c r="BV124" s="818">
        <v>5.4</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22220</v>
      </c>
      <c r="AB128" s="788"/>
      <c r="AC128" s="788"/>
      <c r="AD128" s="788"/>
      <c r="AE128" s="789"/>
      <c r="AF128" s="790">
        <v>22242</v>
      </c>
      <c r="AG128" s="788"/>
      <c r="AH128" s="788"/>
      <c r="AI128" s="788"/>
      <c r="AJ128" s="789"/>
      <c r="AK128" s="790">
        <v>22349</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3860212</v>
      </c>
      <c r="AB129" s="767"/>
      <c r="AC129" s="767"/>
      <c r="AD129" s="767"/>
      <c r="AE129" s="768"/>
      <c r="AF129" s="769">
        <v>3766122</v>
      </c>
      <c r="AG129" s="767"/>
      <c r="AH129" s="767"/>
      <c r="AI129" s="767"/>
      <c r="AJ129" s="768"/>
      <c r="AK129" s="769">
        <v>3815845</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363629</v>
      </c>
      <c r="AB130" s="767"/>
      <c r="AC130" s="767"/>
      <c r="AD130" s="767"/>
      <c r="AE130" s="768"/>
      <c r="AF130" s="769">
        <v>365713</v>
      </c>
      <c r="AG130" s="767"/>
      <c r="AH130" s="767"/>
      <c r="AI130" s="767"/>
      <c r="AJ130" s="768"/>
      <c r="AK130" s="769">
        <v>376128</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9.4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3496583</v>
      </c>
      <c r="AB131" s="751"/>
      <c r="AC131" s="751"/>
      <c r="AD131" s="751"/>
      <c r="AE131" s="752"/>
      <c r="AF131" s="753">
        <v>3400409</v>
      </c>
      <c r="AG131" s="751"/>
      <c r="AH131" s="751"/>
      <c r="AI131" s="751"/>
      <c r="AJ131" s="752"/>
      <c r="AK131" s="753">
        <v>3439717</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9.0395394590000002</v>
      </c>
      <c r="AB132" s="732"/>
      <c r="AC132" s="732"/>
      <c r="AD132" s="732"/>
      <c r="AE132" s="733"/>
      <c r="AF132" s="734">
        <v>9.6267831309999998</v>
      </c>
      <c r="AG132" s="732"/>
      <c r="AH132" s="732"/>
      <c r="AI132" s="732"/>
      <c r="AJ132" s="733"/>
      <c r="AK132" s="734">
        <v>9.6009933380000003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9.1999999999999993</v>
      </c>
      <c r="AB133" s="711"/>
      <c r="AC133" s="711"/>
      <c r="AD133" s="711"/>
      <c r="AE133" s="712"/>
      <c r="AF133" s="710">
        <v>9.1999999999999993</v>
      </c>
      <c r="AG133" s="711"/>
      <c r="AH133" s="711"/>
      <c r="AI133" s="711"/>
      <c r="AJ133" s="712"/>
      <c r="AK133" s="710">
        <v>9.4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kxOAeqvhjbOkW7oFprhpLfEdcPRrmIFvK4SBtVll6Lz7t5r9Jh0tLOf6QzOaHNP7NZ5H7QFLWeiTUnGvGJyng==" saltValue="ej/ndlx3Bt2EZeKcDGLD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1" zoomScaleNormal="85" zoomScaleSheetLayoutView="100" workbookViewId="0">
      <selection activeCell="AH18" sqref="AH18:AL1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ZI2O+D6siy4VdcbYHNhzvEZUIMPImpoKMMlC9ki3uOGM4+ZjJheOne78BdptJXjvHcPo7JUXyJ+utYWJAImCBg==" saltValue="oyG7a2tEsNH/UVkTq9Wm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L52" zoomScaleNormal="100" zoomScaleSheetLayoutView="55" workbookViewId="0">
      <selection activeCell="AH18" sqref="AH18:AL18"/>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kjQAcZS62kTwmkZ6Gh6DZyWT8vUMUb3cziupfxRNlWQR24w9g8+j2JJsSraDpT3+zImn2OUiq42DQUOOEJxkA==" saltValue="k7Egv4fSVryJsrEj21Vwa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H18" sqref="AH18:AL18"/>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5" t="s">
        <v>478</v>
      </c>
      <c r="AP7" s="265"/>
      <c r="AQ7" s="266" t="s">
        <v>479</v>
      </c>
      <c r="AR7" s="267"/>
    </row>
    <row r="8" spans="1:46" x14ac:dyDescent="0.15">
      <c r="A8" s="259"/>
      <c r="AK8" s="268"/>
      <c r="AL8" s="269"/>
      <c r="AM8" s="269"/>
      <c r="AN8" s="270"/>
      <c r="AO8" s="1106"/>
      <c r="AP8" s="271" t="s">
        <v>480</v>
      </c>
      <c r="AQ8" s="272" t="s">
        <v>481</v>
      </c>
      <c r="AR8" s="273" t="s">
        <v>482</v>
      </c>
    </row>
    <row r="9" spans="1:46" x14ac:dyDescent="0.15">
      <c r="A9" s="259"/>
      <c r="AK9" s="1117" t="s">
        <v>483</v>
      </c>
      <c r="AL9" s="1118"/>
      <c r="AM9" s="1118"/>
      <c r="AN9" s="1119"/>
      <c r="AO9" s="274">
        <v>1350112</v>
      </c>
      <c r="AP9" s="274">
        <v>122182</v>
      </c>
      <c r="AQ9" s="275">
        <v>109056</v>
      </c>
      <c r="AR9" s="276">
        <v>12</v>
      </c>
    </row>
    <row r="10" spans="1:46" ht="13.5" customHeight="1" x14ac:dyDescent="0.15">
      <c r="A10" s="259"/>
      <c r="AK10" s="1117" t="s">
        <v>484</v>
      </c>
      <c r="AL10" s="1118"/>
      <c r="AM10" s="1118"/>
      <c r="AN10" s="1119"/>
      <c r="AO10" s="277">
        <v>183878</v>
      </c>
      <c r="AP10" s="277">
        <v>16641</v>
      </c>
      <c r="AQ10" s="278">
        <v>18467</v>
      </c>
      <c r="AR10" s="279">
        <v>-9.9</v>
      </c>
    </row>
    <row r="11" spans="1:46" ht="13.5" customHeight="1" x14ac:dyDescent="0.15">
      <c r="A11" s="259"/>
      <c r="AK11" s="1117" t="s">
        <v>485</v>
      </c>
      <c r="AL11" s="1118"/>
      <c r="AM11" s="1118"/>
      <c r="AN11" s="1119"/>
      <c r="AO11" s="277" t="s">
        <v>486</v>
      </c>
      <c r="AP11" s="277" t="s">
        <v>486</v>
      </c>
      <c r="AQ11" s="278">
        <v>875</v>
      </c>
      <c r="AR11" s="279" t="s">
        <v>486</v>
      </c>
    </row>
    <row r="12" spans="1:46" ht="13.5" customHeight="1" x14ac:dyDescent="0.15">
      <c r="A12" s="259"/>
      <c r="AK12" s="1117" t="s">
        <v>487</v>
      </c>
      <c r="AL12" s="1118"/>
      <c r="AM12" s="1118"/>
      <c r="AN12" s="1119"/>
      <c r="AO12" s="277" t="s">
        <v>486</v>
      </c>
      <c r="AP12" s="277" t="s">
        <v>486</v>
      </c>
      <c r="AQ12" s="278" t="s">
        <v>486</v>
      </c>
      <c r="AR12" s="279" t="s">
        <v>486</v>
      </c>
    </row>
    <row r="13" spans="1:46" ht="13.5" customHeight="1" x14ac:dyDescent="0.15">
      <c r="A13" s="259"/>
      <c r="AK13" s="1117" t="s">
        <v>488</v>
      </c>
      <c r="AL13" s="1118"/>
      <c r="AM13" s="1118"/>
      <c r="AN13" s="1119"/>
      <c r="AO13" s="277">
        <v>56203</v>
      </c>
      <c r="AP13" s="277">
        <v>5086</v>
      </c>
      <c r="AQ13" s="278">
        <v>4658</v>
      </c>
      <c r="AR13" s="279">
        <v>9.1999999999999993</v>
      </c>
    </row>
    <row r="14" spans="1:46" ht="13.5" customHeight="1" x14ac:dyDescent="0.15">
      <c r="A14" s="259"/>
      <c r="AK14" s="1117" t="s">
        <v>489</v>
      </c>
      <c r="AL14" s="1118"/>
      <c r="AM14" s="1118"/>
      <c r="AN14" s="1119"/>
      <c r="AO14" s="277">
        <v>37507</v>
      </c>
      <c r="AP14" s="277">
        <v>3394</v>
      </c>
      <c r="AQ14" s="278">
        <v>1950</v>
      </c>
      <c r="AR14" s="279">
        <v>74.099999999999994</v>
      </c>
    </row>
    <row r="15" spans="1:46" ht="13.5" customHeight="1" x14ac:dyDescent="0.15">
      <c r="A15" s="259"/>
      <c r="AK15" s="1120" t="s">
        <v>490</v>
      </c>
      <c r="AL15" s="1121"/>
      <c r="AM15" s="1121"/>
      <c r="AN15" s="1122"/>
      <c r="AO15" s="277">
        <v>-81914</v>
      </c>
      <c r="AP15" s="277">
        <v>-7413</v>
      </c>
      <c r="AQ15" s="278">
        <v>-7086</v>
      </c>
      <c r="AR15" s="279">
        <v>4.5999999999999996</v>
      </c>
    </row>
    <row r="16" spans="1:46" x14ac:dyDescent="0.15">
      <c r="A16" s="259"/>
      <c r="AK16" s="1120" t="s">
        <v>177</v>
      </c>
      <c r="AL16" s="1121"/>
      <c r="AM16" s="1121"/>
      <c r="AN16" s="1122"/>
      <c r="AO16" s="277">
        <v>1545786</v>
      </c>
      <c r="AP16" s="277">
        <v>139890</v>
      </c>
      <c r="AQ16" s="278">
        <v>127919</v>
      </c>
      <c r="AR16" s="279">
        <v>9.4</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23" t="s">
        <v>495</v>
      </c>
      <c r="AL21" s="1124"/>
      <c r="AM21" s="1124"/>
      <c r="AN21" s="1125"/>
      <c r="AO21" s="289">
        <v>9.9499999999999993</v>
      </c>
      <c r="AP21" s="290">
        <v>10.82</v>
      </c>
      <c r="AQ21" s="291">
        <v>-0.87</v>
      </c>
      <c r="AS21" s="292"/>
      <c r="AT21" s="288"/>
    </row>
    <row r="22" spans="1:46" s="260" customFormat="1" x14ac:dyDescent="0.15">
      <c r="A22" s="288"/>
      <c r="AK22" s="1123" t="s">
        <v>496</v>
      </c>
      <c r="AL22" s="1124"/>
      <c r="AM22" s="1124"/>
      <c r="AN22" s="1125"/>
      <c r="AO22" s="293">
        <v>99.5</v>
      </c>
      <c r="AP22" s="294">
        <v>96.9</v>
      </c>
      <c r="AQ22" s="295">
        <v>2.6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5" t="s">
        <v>478</v>
      </c>
      <c r="AP30" s="265"/>
      <c r="AQ30" s="266" t="s">
        <v>479</v>
      </c>
      <c r="AR30" s="267"/>
    </row>
    <row r="31" spans="1:46" x14ac:dyDescent="0.15">
      <c r="A31" s="259"/>
      <c r="AK31" s="268"/>
      <c r="AL31" s="269"/>
      <c r="AM31" s="269"/>
      <c r="AN31" s="270"/>
      <c r="AO31" s="1106"/>
      <c r="AP31" s="271" t="s">
        <v>480</v>
      </c>
      <c r="AQ31" s="272" t="s">
        <v>481</v>
      </c>
      <c r="AR31" s="273" t="s">
        <v>482</v>
      </c>
    </row>
    <row r="32" spans="1:46" ht="27" customHeight="1" x14ac:dyDescent="0.15">
      <c r="A32" s="259"/>
      <c r="AK32" s="1107" t="s">
        <v>500</v>
      </c>
      <c r="AL32" s="1108"/>
      <c r="AM32" s="1108"/>
      <c r="AN32" s="1109"/>
      <c r="AO32" s="303">
        <v>486378</v>
      </c>
      <c r="AP32" s="303">
        <v>44016</v>
      </c>
      <c r="AQ32" s="304">
        <v>61308</v>
      </c>
      <c r="AR32" s="305">
        <v>-28.2</v>
      </c>
    </row>
    <row r="33" spans="1:46" ht="13.5" customHeight="1" x14ac:dyDescent="0.15">
      <c r="A33" s="259"/>
      <c r="AK33" s="1107" t="s">
        <v>501</v>
      </c>
      <c r="AL33" s="1108"/>
      <c r="AM33" s="1108"/>
      <c r="AN33" s="1109"/>
      <c r="AO33" s="303" t="s">
        <v>486</v>
      </c>
      <c r="AP33" s="303" t="s">
        <v>486</v>
      </c>
      <c r="AQ33" s="304" t="s">
        <v>486</v>
      </c>
      <c r="AR33" s="305" t="s">
        <v>486</v>
      </c>
    </row>
    <row r="34" spans="1:46" ht="27" customHeight="1" x14ac:dyDescent="0.15">
      <c r="A34" s="259"/>
      <c r="AK34" s="1107" t="s">
        <v>502</v>
      </c>
      <c r="AL34" s="1108"/>
      <c r="AM34" s="1108"/>
      <c r="AN34" s="1109"/>
      <c r="AO34" s="303" t="s">
        <v>486</v>
      </c>
      <c r="AP34" s="303" t="s">
        <v>486</v>
      </c>
      <c r="AQ34" s="304" t="s">
        <v>486</v>
      </c>
      <c r="AR34" s="305" t="s">
        <v>486</v>
      </c>
    </row>
    <row r="35" spans="1:46" ht="27" customHeight="1" x14ac:dyDescent="0.15">
      <c r="A35" s="259"/>
      <c r="AK35" s="1107" t="s">
        <v>503</v>
      </c>
      <c r="AL35" s="1108"/>
      <c r="AM35" s="1108"/>
      <c r="AN35" s="1109"/>
      <c r="AO35" s="303">
        <v>160065</v>
      </c>
      <c r="AP35" s="303">
        <v>14486</v>
      </c>
      <c r="AQ35" s="304">
        <v>22520</v>
      </c>
      <c r="AR35" s="305">
        <v>-35.700000000000003</v>
      </c>
    </row>
    <row r="36" spans="1:46" ht="27" customHeight="1" x14ac:dyDescent="0.15">
      <c r="A36" s="259"/>
      <c r="AK36" s="1107" t="s">
        <v>504</v>
      </c>
      <c r="AL36" s="1108"/>
      <c r="AM36" s="1108"/>
      <c r="AN36" s="1109"/>
      <c r="AO36" s="303">
        <v>82281</v>
      </c>
      <c r="AP36" s="303">
        <v>7446</v>
      </c>
      <c r="AQ36" s="304">
        <v>5045</v>
      </c>
      <c r="AR36" s="305">
        <v>47.6</v>
      </c>
    </row>
    <row r="37" spans="1:46" ht="13.5" customHeight="1" x14ac:dyDescent="0.15">
      <c r="A37" s="259"/>
      <c r="AK37" s="1107" t="s">
        <v>505</v>
      </c>
      <c r="AL37" s="1108"/>
      <c r="AM37" s="1108"/>
      <c r="AN37" s="1109"/>
      <c r="AO37" s="303" t="s">
        <v>486</v>
      </c>
      <c r="AP37" s="303" t="s">
        <v>486</v>
      </c>
      <c r="AQ37" s="304">
        <v>526</v>
      </c>
      <c r="AR37" s="305" t="s">
        <v>486</v>
      </c>
    </row>
    <row r="38" spans="1:46" ht="27" customHeight="1" x14ac:dyDescent="0.15">
      <c r="A38" s="259"/>
      <c r="AK38" s="1110" t="s">
        <v>506</v>
      </c>
      <c r="AL38" s="1111"/>
      <c r="AM38" s="1111"/>
      <c r="AN38" s="1112"/>
      <c r="AO38" s="306" t="s">
        <v>486</v>
      </c>
      <c r="AP38" s="306" t="s">
        <v>486</v>
      </c>
      <c r="AQ38" s="307">
        <v>11</v>
      </c>
      <c r="AR38" s="295" t="s">
        <v>486</v>
      </c>
      <c r="AS38" s="302"/>
    </row>
    <row r="39" spans="1:46" x14ac:dyDescent="0.15">
      <c r="A39" s="259"/>
      <c r="AK39" s="1110" t="s">
        <v>507</v>
      </c>
      <c r="AL39" s="1111"/>
      <c r="AM39" s="1111"/>
      <c r="AN39" s="1112"/>
      <c r="AO39" s="303">
        <v>-22349</v>
      </c>
      <c r="AP39" s="303">
        <v>-2023</v>
      </c>
      <c r="AQ39" s="304">
        <v>-1559</v>
      </c>
      <c r="AR39" s="305">
        <v>29.8</v>
      </c>
      <c r="AS39" s="302"/>
    </row>
    <row r="40" spans="1:46" ht="27" customHeight="1" x14ac:dyDescent="0.15">
      <c r="A40" s="259"/>
      <c r="AK40" s="1107" t="s">
        <v>508</v>
      </c>
      <c r="AL40" s="1108"/>
      <c r="AM40" s="1108"/>
      <c r="AN40" s="1109"/>
      <c r="AO40" s="303">
        <v>-376128</v>
      </c>
      <c r="AP40" s="303">
        <v>-34039</v>
      </c>
      <c r="AQ40" s="304">
        <v>-58872</v>
      </c>
      <c r="AR40" s="305">
        <v>-42.2</v>
      </c>
      <c r="AS40" s="302"/>
    </row>
    <row r="41" spans="1:46" x14ac:dyDescent="0.15">
      <c r="A41" s="259"/>
      <c r="AK41" s="1113" t="s">
        <v>287</v>
      </c>
      <c r="AL41" s="1114"/>
      <c r="AM41" s="1114"/>
      <c r="AN41" s="1115"/>
      <c r="AO41" s="303">
        <v>330247</v>
      </c>
      <c r="AP41" s="303">
        <v>29887</v>
      </c>
      <c r="AQ41" s="304">
        <v>28979</v>
      </c>
      <c r="AR41" s="305">
        <v>3.1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00" t="s">
        <v>478</v>
      </c>
      <c r="AN49" s="1102" t="s">
        <v>511</v>
      </c>
      <c r="AO49" s="1103"/>
      <c r="AP49" s="1103"/>
      <c r="AQ49" s="1103"/>
      <c r="AR49" s="1104"/>
    </row>
    <row r="50" spans="1:44" x14ac:dyDescent="0.15">
      <c r="A50" s="259"/>
      <c r="AK50" s="317"/>
      <c r="AL50" s="318"/>
      <c r="AM50" s="1101"/>
      <c r="AN50" s="319" t="s">
        <v>512</v>
      </c>
      <c r="AO50" s="320" t="s">
        <v>513</v>
      </c>
      <c r="AP50" s="321" t="s">
        <v>514</v>
      </c>
      <c r="AQ50" s="322" t="s">
        <v>515</v>
      </c>
      <c r="AR50" s="323" t="s">
        <v>516</v>
      </c>
    </row>
    <row r="51" spans="1:44" x14ac:dyDescent="0.15">
      <c r="A51" s="259"/>
      <c r="AK51" s="315" t="s">
        <v>517</v>
      </c>
      <c r="AL51" s="316"/>
      <c r="AM51" s="324">
        <v>1238712</v>
      </c>
      <c r="AN51" s="325">
        <v>105575</v>
      </c>
      <c r="AO51" s="326">
        <v>134</v>
      </c>
      <c r="AP51" s="327">
        <v>93492</v>
      </c>
      <c r="AQ51" s="328">
        <v>-13.6</v>
      </c>
      <c r="AR51" s="329">
        <v>147.6</v>
      </c>
    </row>
    <row r="52" spans="1:44" x14ac:dyDescent="0.15">
      <c r="A52" s="259"/>
      <c r="AK52" s="330"/>
      <c r="AL52" s="331" t="s">
        <v>518</v>
      </c>
      <c r="AM52" s="332">
        <v>895486</v>
      </c>
      <c r="AN52" s="333">
        <v>76322</v>
      </c>
      <c r="AO52" s="334">
        <v>274.3</v>
      </c>
      <c r="AP52" s="335">
        <v>53316</v>
      </c>
      <c r="AQ52" s="336">
        <v>6</v>
      </c>
      <c r="AR52" s="337">
        <v>268.3</v>
      </c>
    </row>
    <row r="53" spans="1:44" x14ac:dyDescent="0.15">
      <c r="A53" s="259"/>
      <c r="AK53" s="315" t="s">
        <v>519</v>
      </c>
      <c r="AL53" s="316"/>
      <c r="AM53" s="324">
        <v>1940228</v>
      </c>
      <c r="AN53" s="325">
        <v>167724</v>
      </c>
      <c r="AO53" s="326">
        <v>58.9</v>
      </c>
      <c r="AP53" s="327">
        <v>94796</v>
      </c>
      <c r="AQ53" s="328">
        <v>1.4</v>
      </c>
      <c r="AR53" s="329">
        <v>57.5</v>
      </c>
    </row>
    <row r="54" spans="1:44" x14ac:dyDescent="0.15">
      <c r="A54" s="259"/>
      <c r="AK54" s="330"/>
      <c r="AL54" s="331" t="s">
        <v>518</v>
      </c>
      <c r="AM54" s="332">
        <v>1718626</v>
      </c>
      <c r="AN54" s="333">
        <v>148567</v>
      </c>
      <c r="AO54" s="334">
        <v>94.7</v>
      </c>
      <c r="AP54" s="335">
        <v>55781</v>
      </c>
      <c r="AQ54" s="336">
        <v>4.5999999999999996</v>
      </c>
      <c r="AR54" s="337">
        <v>90.1</v>
      </c>
    </row>
    <row r="55" spans="1:44" x14ac:dyDescent="0.15">
      <c r="A55" s="259"/>
      <c r="AK55" s="315" t="s">
        <v>520</v>
      </c>
      <c r="AL55" s="316"/>
      <c r="AM55" s="324">
        <v>314954</v>
      </c>
      <c r="AN55" s="325">
        <v>27574</v>
      </c>
      <c r="AO55" s="326">
        <v>-83.6</v>
      </c>
      <c r="AP55" s="327">
        <v>85942</v>
      </c>
      <c r="AQ55" s="328">
        <v>-9.3000000000000007</v>
      </c>
      <c r="AR55" s="329">
        <v>-74.3</v>
      </c>
    </row>
    <row r="56" spans="1:44" x14ac:dyDescent="0.15">
      <c r="A56" s="259"/>
      <c r="AK56" s="330"/>
      <c r="AL56" s="331" t="s">
        <v>518</v>
      </c>
      <c r="AM56" s="332">
        <v>176359</v>
      </c>
      <c r="AN56" s="333">
        <v>15440</v>
      </c>
      <c r="AO56" s="334">
        <v>-89.6</v>
      </c>
      <c r="AP56" s="335">
        <v>48630</v>
      </c>
      <c r="AQ56" s="336">
        <v>-12.8</v>
      </c>
      <c r="AR56" s="337">
        <v>-76.8</v>
      </c>
    </row>
    <row r="57" spans="1:44" x14ac:dyDescent="0.15">
      <c r="A57" s="259"/>
      <c r="AK57" s="315" t="s">
        <v>521</v>
      </c>
      <c r="AL57" s="316"/>
      <c r="AM57" s="324">
        <v>656086</v>
      </c>
      <c r="AN57" s="325">
        <v>58428</v>
      </c>
      <c r="AO57" s="326">
        <v>111.9</v>
      </c>
      <c r="AP57" s="327">
        <v>95007</v>
      </c>
      <c r="AQ57" s="328">
        <v>10.5</v>
      </c>
      <c r="AR57" s="329">
        <v>101.4</v>
      </c>
    </row>
    <row r="58" spans="1:44" x14ac:dyDescent="0.15">
      <c r="A58" s="259"/>
      <c r="AK58" s="330"/>
      <c r="AL58" s="331" t="s">
        <v>518</v>
      </c>
      <c r="AM58" s="332">
        <v>313241</v>
      </c>
      <c r="AN58" s="333">
        <v>27896</v>
      </c>
      <c r="AO58" s="334">
        <v>80.7</v>
      </c>
      <c r="AP58" s="335">
        <v>48509</v>
      </c>
      <c r="AQ58" s="336">
        <v>-0.2</v>
      </c>
      <c r="AR58" s="337">
        <v>80.900000000000006</v>
      </c>
    </row>
    <row r="59" spans="1:44" x14ac:dyDescent="0.15">
      <c r="A59" s="259"/>
      <c r="AK59" s="315" t="s">
        <v>522</v>
      </c>
      <c r="AL59" s="316"/>
      <c r="AM59" s="324">
        <v>447619</v>
      </c>
      <c r="AN59" s="325">
        <v>40509</v>
      </c>
      <c r="AO59" s="326">
        <v>-30.7</v>
      </c>
      <c r="AP59" s="327">
        <v>98176</v>
      </c>
      <c r="AQ59" s="328">
        <v>3.3</v>
      </c>
      <c r="AR59" s="329">
        <v>-34</v>
      </c>
    </row>
    <row r="60" spans="1:44" x14ac:dyDescent="0.15">
      <c r="A60" s="259"/>
      <c r="AK60" s="330"/>
      <c r="AL60" s="331" t="s">
        <v>518</v>
      </c>
      <c r="AM60" s="332">
        <v>319934</v>
      </c>
      <c r="AN60" s="333">
        <v>28953</v>
      </c>
      <c r="AO60" s="334">
        <v>3.8</v>
      </c>
      <c r="AP60" s="335">
        <v>58489</v>
      </c>
      <c r="AQ60" s="336">
        <v>20.6</v>
      </c>
      <c r="AR60" s="337">
        <v>-16.8</v>
      </c>
    </row>
    <row r="61" spans="1:44" x14ac:dyDescent="0.15">
      <c r="A61" s="259"/>
      <c r="AK61" s="315" t="s">
        <v>523</v>
      </c>
      <c r="AL61" s="338"/>
      <c r="AM61" s="324">
        <v>919520</v>
      </c>
      <c r="AN61" s="325">
        <v>79962</v>
      </c>
      <c r="AO61" s="326">
        <v>38.1</v>
      </c>
      <c r="AP61" s="327">
        <v>93483</v>
      </c>
      <c r="AQ61" s="339">
        <v>-1.5</v>
      </c>
      <c r="AR61" s="329">
        <v>39.6</v>
      </c>
    </row>
    <row r="62" spans="1:44" x14ac:dyDescent="0.15">
      <c r="A62" s="259"/>
      <c r="AK62" s="330"/>
      <c r="AL62" s="331" t="s">
        <v>518</v>
      </c>
      <c r="AM62" s="332">
        <v>684729</v>
      </c>
      <c r="AN62" s="333">
        <v>59436</v>
      </c>
      <c r="AO62" s="334">
        <v>72.8</v>
      </c>
      <c r="AP62" s="335">
        <v>52945</v>
      </c>
      <c r="AQ62" s="336">
        <v>3.6</v>
      </c>
      <c r="AR62" s="337">
        <v>69.2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FZeSFaARN03Abmnfub1PzSlNBlmns+lJHsCSC5mpFJoUWqw3ZuGK3F1oQnMmeiHzhoyXoDMfhcjZw0NlArANeQ==" saltValue="IcOd5OQ1KFzUPdnQVePc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I76" zoomScaleNormal="100" zoomScaleSheetLayoutView="55" workbookViewId="0">
      <selection activeCell="AH18" sqref="AH18:AL18"/>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kPCRSrn5oPkQZUqI4SFpPUDENCOurLuQ4SAJosdCllsqEwiy/2z46HvuJOsUbJs2Ufk9+cZc2c3gO4Y/DERqiA==" saltValue="F13aCio+usNGbvnNFhO7V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H18" sqref="AH18:AL18"/>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tmKCrjcznxOpDA4OP7nq2VoQ7eRCJbHaRqgjyGGacM3oB9kiWwXeAaSq3/Nbb1T+oPKFbKsMu/DxfV8ZxNLEFA==" saltValue="T15ir67hb+A2I45TDcrw8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election activeCell="AH18" sqref="AH18:AL1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24.84</v>
      </c>
      <c r="G47" s="12">
        <v>27.83</v>
      </c>
      <c r="H47" s="12">
        <v>29.13</v>
      </c>
      <c r="I47" s="12">
        <v>37.72</v>
      </c>
      <c r="J47" s="13">
        <v>43.03</v>
      </c>
    </row>
    <row r="48" spans="2:10" ht="57.75" customHeight="1" x14ac:dyDescent="0.15">
      <c r="B48" s="14"/>
      <c r="C48" s="1128" t="s">
        <v>4</v>
      </c>
      <c r="D48" s="1128"/>
      <c r="E48" s="1129"/>
      <c r="F48" s="15">
        <v>9.11</v>
      </c>
      <c r="G48" s="16">
        <v>6.12</v>
      </c>
      <c r="H48" s="16">
        <v>15.13</v>
      </c>
      <c r="I48" s="16">
        <v>11.52</v>
      </c>
      <c r="J48" s="17">
        <v>3.98</v>
      </c>
    </row>
    <row r="49" spans="2:10" ht="57.75" customHeight="1" thickBot="1" x14ac:dyDescent="0.2">
      <c r="B49" s="18"/>
      <c r="C49" s="1130" t="s">
        <v>5</v>
      </c>
      <c r="D49" s="1130"/>
      <c r="E49" s="1131"/>
      <c r="F49" s="19" t="s">
        <v>530</v>
      </c>
      <c r="G49" s="20" t="s">
        <v>531</v>
      </c>
      <c r="H49" s="20">
        <v>9.42</v>
      </c>
      <c r="I49" s="20" t="s">
        <v>532</v>
      </c>
      <c r="J49" s="21" t="s">
        <v>533</v>
      </c>
    </row>
    <row r="50" spans="2:10" x14ac:dyDescent="0.15"/>
  </sheetData>
  <sheetProtection algorithmName="SHA-512" hashValue="OpTtb5JN+WXHdwLF95auZ1JYyT5ztZ7ICpa+EAOK+1cOGM3L8Q1Lz/kZGNqhsMy1FvA+2HXYs0qHUZo8jKtapw==" saltValue="U6d7BbgGKr0QErh/xPO2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大内聡洋</cp:lastModifiedBy>
  <cp:lastPrinted>2025-03-12T00:59:28Z</cp:lastPrinted>
  <dcterms:created xsi:type="dcterms:W3CDTF">2025-02-19T00:57:27Z</dcterms:created>
  <dcterms:modified xsi:type="dcterms:W3CDTF">2025-03-26T00:06:57Z</dcterms:modified>
  <cp:category/>
</cp:coreProperties>
</file>